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598" windowHeight="12128" activeTab="0"/>
  </bookViews>
  <sheets>
    <sheet name="Tabelle Umrechnungskurs" sheetId="1" r:id="rId1"/>
    <sheet name="Rechtliche Hinweise" sheetId="2" r:id="rId2"/>
  </sheets>
  <definedNames>
    <definedName name="_xlnm.Print_Area" localSheetId="1">'Rechtliche Hinweise'!$A$1:$I$18</definedName>
    <definedName name="_xlnm.Print_Area" localSheetId="0">'Tabelle Umrechnungskurs'!$A$56:$I$140</definedName>
  </definedNames>
  <calcPr fullCalcOnLoad="1"/>
</workbook>
</file>

<file path=xl/sharedStrings.xml><?xml version="1.0" encoding="utf-8"?>
<sst xmlns="http://schemas.openxmlformats.org/spreadsheetml/2006/main" count="214" uniqueCount="129">
  <si>
    <r>
      <t>Anlage N-Gre</t>
    </r>
    <r>
      <rPr>
        <sz val="10"/>
        <rFont val="Arial"/>
        <family val="2"/>
      </rPr>
      <t xml:space="preserve">   (zur ESt-Erklärung von Grenzgängern) </t>
    </r>
  </si>
  <si>
    <t>Jahr</t>
  </si>
  <si>
    <t xml:space="preserve">Ermittlung des gewichteten durchschnittlichen jährlichen </t>
  </si>
  <si>
    <t xml:space="preserve"> Stpfl. / Ehemann</t>
  </si>
  <si>
    <t xml:space="preserve"> Ehefrau</t>
  </si>
  <si>
    <r>
      <t>Datenbasis:</t>
    </r>
    <r>
      <rPr>
        <sz val="10"/>
        <rFont val="Arial"/>
        <family val="0"/>
      </rPr>
      <t xml:space="preserve"> (um die weitere Werte für die Folgejahre ergänzen sobald dieser vorliegen, Quelle z.B. www.Mobile-Steuerberatung.de oder www.bundesfinanzministerium.de)</t>
    </r>
  </si>
  <si>
    <t>Gemäß der einzelnen</t>
  </si>
  <si>
    <t xml:space="preserve">Bruttoarbeitslohn </t>
  </si>
  <si>
    <t>Kurs</t>
  </si>
  <si>
    <t>USt-Umrechnungs-Kurse</t>
  </si>
  <si>
    <t>Kurse</t>
  </si>
  <si>
    <t>Lohnabrechnungen</t>
  </si>
  <si>
    <t xml:space="preserve">in CHF </t>
  </si>
  <si>
    <t>(mtl.)</t>
  </si>
  <si>
    <t>in EUR</t>
  </si>
  <si>
    <t>Gesamt in EUR</t>
  </si>
  <si>
    <t>2009</t>
  </si>
  <si>
    <t>2010</t>
  </si>
  <si>
    <t>2011</t>
  </si>
  <si>
    <t>2012</t>
  </si>
  <si>
    <t>2013</t>
  </si>
  <si>
    <t>2014</t>
  </si>
  <si>
    <t>2015</t>
  </si>
  <si>
    <t>2016</t>
  </si>
  <si>
    <t>2017</t>
  </si>
  <si>
    <t>2018</t>
  </si>
  <si>
    <t>2019</t>
  </si>
  <si>
    <t>2020</t>
  </si>
  <si>
    <t>Januar</t>
  </si>
  <si>
    <t>-&gt;</t>
  </si>
  <si>
    <t>Februar</t>
  </si>
  <si>
    <t>März</t>
  </si>
  <si>
    <t>April</t>
  </si>
  <si>
    <t>Mai</t>
  </si>
  <si>
    <t>Juni</t>
  </si>
  <si>
    <t>Juli</t>
  </si>
  <si>
    <t>August</t>
  </si>
  <si>
    <t>September</t>
  </si>
  <si>
    <t>Oktober</t>
  </si>
  <si>
    <t>November</t>
  </si>
  <si>
    <t>Dezember</t>
  </si>
  <si>
    <t>CHF</t>
  </si>
  <si>
    <t>für 1€</t>
  </si>
  <si>
    <t>------&gt;</t>
  </si>
  <si>
    <t>&lt;--------------------------</t>
  </si>
  <si>
    <t>-------</t>
  </si>
  <si>
    <t>Kurs gemäß der mtl. USt-Umrechnungskurse:</t>
  </si>
  <si>
    <r>
      <t>= EUR für 100 CHF</t>
    </r>
    <r>
      <rPr>
        <sz val="9"/>
        <rFont val="Arial"/>
        <family val="2"/>
      </rPr>
      <t xml:space="preserve"> (</t>
    </r>
    <r>
      <rPr>
        <u val="single"/>
        <sz val="9"/>
        <rFont val="Arial"/>
        <family val="2"/>
      </rPr>
      <t>gewichteter</t>
    </r>
    <r>
      <rPr>
        <sz val="9"/>
        <rFont val="Arial"/>
        <family val="2"/>
      </rPr>
      <t xml:space="preserve"> Durchschnitt)</t>
    </r>
  </si>
  <si>
    <t>=&gt;</t>
  </si>
  <si>
    <r>
      <t xml:space="preserve">                                   </t>
    </r>
    <r>
      <rPr>
        <sz val="9"/>
        <rFont val="Arial"/>
        <family val="2"/>
      </rPr>
      <t xml:space="preserve"> Durchschnitt)</t>
    </r>
  </si>
  <si>
    <t>Ansatz des geringeren von beiden Kursen:</t>
  </si>
  <si>
    <t>= EUR für 100 CHF</t>
  </si>
  <si>
    <t xml:space="preserve">EUR </t>
  </si>
  <si>
    <t>x</t>
  </si>
  <si>
    <t>www.Mobile-Steuerberatung.de</t>
  </si>
  <si>
    <t xml:space="preserve">    neben der Tabelle also nicht löschen.</t>
  </si>
  <si>
    <r>
      <t xml:space="preserve">-&gt; Füllen Sie die alle </t>
    </r>
    <r>
      <rPr>
        <b/>
        <sz val="10"/>
        <color indexed="12"/>
        <rFont val="Arial"/>
        <family val="2"/>
      </rPr>
      <t>blauen</t>
    </r>
    <r>
      <rPr>
        <b/>
        <sz val="10"/>
        <rFont val="Arial"/>
        <family val="2"/>
      </rPr>
      <t xml:space="preserve"> </t>
    </r>
    <r>
      <rPr>
        <sz val="10"/>
        <rFont val="Arial"/>
        <family val="2"/>
      </rPr>
      <t>(grau hinterlegten)</t>
    </r>
    <r>
      <rPr>
        <sz val="10"/>
        <rFont val="Arial"/>
        <family val="0"/>
      </rPr>
      <t xml:space="preserve"> Eingabefelder mit Ihren persönlichen Daten aus. </t>
    </r>
  </si>
  <si>
    <r>
      <t xml:space="preserve">-&gt; Die Tabelle darf frei weitergegeben werden, </t>
    </r>
    <r>
      <rPr>
        <u val="single"/>
        <sz val="10"/>
        <rFont val="Arial"/>
        <family val="2"/>
      </rPr>
      <t xml:space="preserve">eine Gewähr für die Richtigkeit und Aktualität der Tabelle </t>
    </r>
  </si>
  <si>
    <t>-&gt; Weitere Infos für Grenzgänger auf meiner Webseite: www.Mobile-Steuerberatung.de</t>
  </si>
  <si>
    <t xml:space="preserve">-&gt; Verbesserungsvorschläge oder Hinweise auf Fehler nehmen wir gerne entgegen. </t>
  </si>
  <si>
    <t xml:space="preserve">Für Rückfragen zur Tabelle oder weitergehender steuerlicher (auch telefonischer) </t>
  </si>
  <si>
    <t>Beratung wenden sie sich bitte an:</t>
  </si>
  <si>
    <t>Mobile STEUERBERATUNG</t>
  </si>
  <si>
    <t>Wir kommen zu Ihnen !</t>
  </si>
  <si>
    <t xml:space="preserve">Vor Ort Steuerberatung für Arbeitnehmer, Grenzgänger (Schweiz), </t>
  </si>
  <si>
    <t>und Vermieter in ganz Südbaden</t>
  </si>
  <si>
    <t>Jared Daum</t>
  </si>
  <si>
    <t>Tel. 0761/800805  Mobil: 0179/560560-1</t>
  </si>
  <si>
    <t>Fax 0761/4537146</t>
  </si>
  <si>
    <t>79.110 Freiburg</t>
  </si>
  <si>
    <t xml:space="preserve">        www.Mobile-Steuerberatung.de</t>
  </si>
  <si>
    <r>
      <t xml:space="preserve">-&gt; Im  </t>
    </r>
    <r>
      <rPr>
        <b/>
        <sz val="10"/>
        <color indexed="13"/>
        <rFont val="Arial"/>
        <family val="2"/>
      </rPr>
      <t>gelben</t>
    </r>
    <r>
      <rPr>
        <sz val="10"/>
        <rFont val="Arial"/>
        <family val="0"/>
      </rPr>
      <t xml:space="preserve"> Feld können Sie dann das Ergebnis ablesen. </t>
    </r>
  </si>
  <si>
    <r>
      <t>Hintergrundinfo:</t>
    </r>
    <r>
      <rPr>
        <sz val="10"/>
        <rFont val="Arial"/>
        <family val="0"/>
      </rPr>
      <t xml:space="preserve">
Der Bundesfinanzhof (BFH) hat sich in seinem Urteil vom 03.12.2009 mit der Frage beschäftigt, wie Arbeitslohn, der in Fremdwährung ausgezahlt wird, umzurechnen ist.
In dem dem Urteil zugrundliegenden Fall handelte es sich um einen Arbeitnehmer mit Wohnsitz in Deutschland, der jedoch Grenzgänger in die Schweiz war und dessen Gehalt in Schweizer Franken auf ein Girokonto bei einer schweizerischen Bank überwiesen wurde.
Zur Umrechnung des Arbeitslohnes, der in der Schweiz ausgezahlt wurde, führt der BFH zunächst aus, dass diese grundsätzlich taggenau bei Zufluss zu erfolgen habe. Allerdings sei aus Vereinfachungsgründen bei monatlicher Gehaltszahlung eine monatliche Umrechnung geboten und zulässig. Eine Umrechnung des Jahresarbeitslohnes anhand eines jahresdurchschnittlichen Umrechnungskurses ist demgegenüber nicht zulässig. Hierdurch würden Geldwertschwankungen ausgeglichen, die in keinem Veranlassungszusammenhang mit der nichtselbständigen Arbeit des Arbeitnehmers stünden.
Zu dem zugrundezulegenden Umrechnungskurs führt der BFH aus, dass die Umrechnung mit dem von der Europäischen Zentralbank veröffentlichten monatlichen Durchschnittsreferenzkurs für den Euro zu erfolgen hat. Dieser entspricht den vom Bundesministerium der Finanzen monatlich festgesetzten und im Bundessteuerblatt Teil I veröffentlichten Umsatzsteuer-Umrechnungskursen.
</t>
    </r>
  </si>
  <si>
    <t>Tabelle zur Ermittlung des vom amtlichen Ansatz abweichenden Umrechnungskurses</t>
  </si>
  <si>
    <t>(Günstigerprüfung) von CHF in EUR anhand der monatlichen Lohnabrechnungen.</t>
  </si>
  <si>
    <t>=∑ Lohnabrechnungen</t>
  </si>
  <si>
    <t>Zu diesem Kurs können alle Einnahmen und lohnabhängigen Sonderausgaben (AHV, Pensionskasse, ..)</t>
  </si>
  <si>
    <t>umgerechnet werden. Werbungskosten sind mit dem Jahresdurchschnittskurs der Finanzverwaltung</t>
  </si>
  <si>
    <t>oder alternativ monatsgenau mit den Umrechnungskursen der Monate in denen diese bezahlt worden</t>
  </si>
  <si>
    <t xml:space="preserve">Versicherungsbeiträge. </t>
  </si>
  <si>
    <t>= Kontrollsumme = 0</t>
  </si>
  <si>
    <t xml:space="preserve">Kurs gemäß Finanzverwaltung: </t>
  </si>
  <si>
    <t>sind umzurechnen. Das gilt auch für nicht lohnabhängige Sonderausgaben wie z.B. Kranken-</t>
  </si>
  <si>
    <r>
      <t xml:space="preserve">-&gt; Bitte achten Sie darauf </t>
    </r>
    <r>
      <rPr>
        <b/>
        <u val="single"/>
        <sz val="10"/>
        <color indexed="10"/>
        <rFont val="Arial"/>
        <family val="2"/>
      </rPr>
      <t>rote Felder</t>
    </r>
    <r>
      <rPr>
        <sz val="10"/>
        <rFont val="Arial"/>
        <family val="0"/>
      </rPr>
      <t xml:space="preserve"> nicht zu überschreiben </t>
    </r>
  </si>
  <si>
    <t>Waldallee 13</t>
  </si>
  <si>
    <t xml:space="preserve">-&gt; Alles was grau hinterlegt ist wird nicht mit ausgedruckt. Sie müssen diesen Infotext und die Anmerkungen rechts </t>
  </si>
  <si>
    <t xml:space="preserve">    Formular N-Gre für Grenzgänger vor. Der BHF hat entschieden, dass man sich daran nicht halten muss, </t>
  </si>
  <si>
    <t xml:space="preserve">    wenn der individuell auf Monatsbasis berechnete Umrechnungskurs günstiger ist. Ob das für Sie der Fall ist können </t>
  </si>
  <si>
    <t xml:space="preserve">    Die individuell von Ihrer Bank zugrunde gelegten Kurse dürfen für die Berechnung nicht herangezogen werden. </t>
  </si>
  <si>
    <t xml:space="preserve">-&gt; Die Finanzverwaltung gibt den Umrechnungskurs für das gesamte Jahr auf dem </t>
  </si>
  <si>
    <t xml:space="preserve">    Grundlage bilden die amtlich festgelegten in der Tabelle hinterlegten "Umsatzsteuerumrechnungskurse". </t>
  </si>
  <si>
    <t xml:space="preserve">-&gt; Sie können die Tabelle als Anlage zu Ihrer Steuererklärung ausdrucken oder Ihrem Steuerberater übergeben. </t>
  </si>
  <si>
    <t xml:space="preserve">    Denken Sie daran, dass die Lohnabrechnungen oder ein Lohnjournal als Nachweis beigelegt werden müssen. </t>
  </si>
  <si>
    <r>
      <t xml:space="preserve">= EUR für 100 CHF </t>
    </r>
    <r>
      <rPr>
        <sz val="9"/>
        <rFont val="Arial"/>
        <family val="2"/>
      </rPr>
      <t>(</t>
    </r>
    <r>
      <rPr>
        <u val="single"/>
        <sz val="9"/>
        <rFont val="Arial"/>
        <family val="2"/>
      </rPr>
      <t>abgerundeter</t>
    </r>
    <r>
      <rPr>
        <sz val="9"/>
        <rFont val="Arial"/>
        <family val="2"/>
      </rPr>
      <t xml:space="preserve"> einfacher</t>
    </r>
  </si>
  <si>
    <t xml:space="preserve">    Sie mit der nachfolgenden Tabelle und Ihren Lohnabrechnungen (oder dem Lohnjournal) prüfen.</t>
  </si>
  <si>
    <t xml:space="preserve">    Regel = 0 betragen.  Wenn Sie mehrere Arbeitgeber hatten, oder mehrere Lohnausweise/Lohnabrechnungen</t>
  </si>
  <si>
    <t xml:space="preserve">    von demselben Arbeitgeber erhalten haben können Sie sämtliche Bruttolöhne in die gleiche Tabelle eingeben.</t>
  </si>
  <si>
    <t xml:space="preserve">    Es sind insbesondere Ihre monatlichen Bruttolöhne einzutragen. Bitte geben Sie zur Kontrolle auch</t>
  </si>
  <si>
    <t xml:space="preserve">    Wenn der Kurs gemäß der USt-Voranmeldungen günstiger ist kann dieser in der Steuererklärung verwendet werden.</t>
  </si>
  <si>
    <t xml:space="preserve">    den Bruttolohn lt. dem Lohnausweis ein. Die sich ergebende Kontrollsumme sollte bei fehlerfreier Eingabe in der</t>
  </si>
  <si>
    <r>
      <t xml:space="preserve">- ∑ </t>
    </r>
    <r>
      <rPr>
        <u val="single"/>
        <sz val="10"/>
        <rFont val="Arial"/>
        <family val="2"/>
      </rPr>
      <t>Jahres</t>
    </r>
    <r>
      <rPr>
        <sz val="10"/>
        <rFont val="Arial"/>
        <family val="2"/>
      </rPr>
      <t>lohnausweis 1</t>
    </r>
  </si>
  <si>
    <r>
      <t xml:space="preserve">- ∑ </t>
    </r>
    <r>
      <rPr>
        <u val="single"/>
        <sz val="10"/>
        <rFont val="Arial"/>
        <family val="2"/>
      </rPr>
      <t>Jahres</t>
    </r>
    <r>
      <rPr>
        <sz val="10"/>
        <rFont val="Arial"/>
        <family val="2"/>
      </rPr>
      <t>lohnausweis 2</t>
    </r>
  </si>
  <si>
    <t>Umrechnungskurses auf Grundlage der monatlichen Umsatzsteuer-</t>
  </si>
  <si>
    <r>
      <t>Umrechnungskurse</t>
    </r>
    <r>
      <rPr>
        <sz val="10"/>
        <rFont val="Arial"/>
        <family val="2"/>
      </rPr>
      <t xml:space="preserve"> </t>
    </r>
    <r>
      <rPr>
        <sz val="8"/>
        <rFont val="Arial"/>
        <family val="2"/>
      </rPr>
      <t>(gem. BFH-Urteil vom 03.12.09, Az. VI R 4/08, BStBl 2010 II S. 698)</t>
    </r>
  </si>
  <si>
    <t>Günstigerprüfung mit dem von der OFD-Karsruhe festgelegten und auf der Anlage N-Gre</t>
  </si>
  <si>
    <t>abgedruckten Jahresumrechnungskurs.</t>
  </si>
  <si>
    <t>Vergl. auch:</t>
  </si>
  <si>
    <t>-&gt; Grenzgängerhandbuch: Fach B, Teil 4 Nummer 1</t>
  </si>
  <si>
    <t>-&gt; Auszug aus amtlicher Anleitung zum Formular N-Gre</t>
  </si>
  <si>
    <t xml:space="preserve">    trotz eindeutiger Rechtslage zunächst nicht akzeptiert. Bisherige diesbezügliche Einsprüche</t>
  </si>
  <si>
    <t>Ergebnis:</t>
  </si>
  <si>
    <t xml:space="preserve">Alle Angaben ohne und gesamte Tabelle Gewähr. </t>
  </si>
  <si>
    <t>**(z.B. bei Novartis in Lohnabrechnungen enthalten,</t>
  </si>
  <si>
    <t xml:space="preserve">    nicht jedoch im Lohnausweis und daher hier zu</t>
  </si>
  <si>
    <t xml:space="preserve">    korrigieren)</t>
  </si>
  <si>
    <t>- ∑ Pauschalspesen**</t>
  </si>
  <si>
    <t xml:space="preserve">    kann nicht übernommen werden. </t>
  </si>
  <si>
    <t xml:space="preserve">    waren jedoch bisher in 100% der Fälle erfolgreich.  Lassen Sie sich also nicht abschrecken!</t>
  </si>
  <si>
    <t>2021</t>
  </si>
  <si>
    <t>2022</t>
  </si>
  <si>
    <t>2023</t>
  </si>
  <si>
    <t>2024</t>
  </si>
  <si>
    <t>2025</t>
  </si>
  <si>
    <t>EUR</t>
  </si>
  <si>
    <t>Mail: Daum@Mobile-Steuerberatung.de</t>
  </si>
  <si>
    <t>-&gt; Sie müssen (zu ca. 75%) damit rechnen, dass das Finanzamt dem ggf. günstigeren Umrechnungskurs</t>
  </si>
  <si>
    <t xml:space="preserve">    Legen Sie in jedem Fall Einspruch ein und bestehen Sie auf den günstigern Umrechnungskurs!</t>
  </si>
  <si>
    <t>Version 13 (für die Jahre 2015 bis 2023)</t>
  </si>
  <si>
    <t xml:space="preserve">...hier einfach je nach Bedarf das zu berechnende Jahr eingeben.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</si>
</sst>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
    <numFmt numFmtId="174" formatCode="#,##0.00\ &quot;EUR&quot;"/>
    <numFmt numFmtId="175" formatCode="#,##0.00_ ;[Red]\-#,##0.00\ "/>
    <numFmt numFmtId="176" formatCode="#,##0.00\ &quot;DM&quot;;[Red]\-#,##0.00\ &quot;DM&quot;"/>
    <numFmt numFmtId="177" formatCode="#,##0.00\ &quot;EUR&quot;;[Red]\-#,##0.00\ &quot;EUR&quot;"/>
    <numFmt numFmtId="178" formatCode="#,##0.00_ ;\-#,##0.00\ "/>
    <numFmt numFmtId="179" formatCode="0.000%"/>
    <numFmt numFmtId="180" formatCode="dd/mm/yy;@"/>
    <numFmt numFmtId="181" formatCode="#,##0.00\ &quot;€&quot;"/>
    <numFmt numFmtId="182" formatCode="[$CHF-1407]\ #,##0.00"/>
    <numFmt numFmtId="183" formatCode="0.0"/>
    <numFmt numFmtId="184" formatCode="0.000"/>
    <numFmt numFmtId="185" formatCode="&quot;Ja&quot;;&quot;Ja&quot;;&quot;Nein&quot;"/>
    <numFmt numFmtId="186" formatCode="&quot;Wahr&quot;;&quot;Wahr&quot;;&quot;Falsch&quot;"/>
    <numFmt numFmtId="187" formatCode="&quot;Ein&quot;;&quot;Ein&quot;;&quot;Aus&quot;"/>
    <numFmt numFmtId="188" formatCode="[$€-2]\ #,##0.00_);[Red]\([$€-2]\ #,##0.00\)"/>
    <numFmt numFmtId="189" formatCode="#,##0.000"/>
  </numFmts>
  <fonts count="70">
    <font>
      <sz val="10"/>
      <name val="Arial"/>
      <family val="0"/>
    </font>
    <font>
      <b/>
      <u val="single"/>
      <sz val="14"/>
      <name val="Arial"/>
      <family val="2"/>
    </font>
    <font>
      <b/>
      <u val="single"/>
      <sz val="12"/>
      <name val="Arial"/>
      <family val="2"/>
    </font>
    <font>
      <sz val="12"/>
      <name val="Arial"/>
      <family val="2"/>
    </font>
    <font>
      <b/>
      <u val="single"/>
      <sz val="14"/>
      <color indexed="48"/>
      <name val="Arial"/>
      <family val="2"/>
    </font>
    <font>
      <b/>
      <u val="single"/>
      <sz val="10"/>
      <name val="Arial"/>
      <family val="2"/>
    </font>
    <font>
      <b/>
      <sz val="10"/>
      <color indexed="12"/>
      <name val="Arial"/>
      <family val="2"/>
    </font>
    <font>
      <b/>
      <sz val="10"/>
      <name val="Arial"/>
      <family val="2"/>
    </font>
    <font>
      <sz val="10"/>
      <color indexed="10"/>
      <name val="Arial"/>
      <family val="2"/>
    </font>
    <font>
      <u val="single"/>
      <sz val="10"/>
      <name val="Arial"/>
      <family val="2"/>
    </font>
    <font>
      <b/>
      <sz val="10"/>
      <color indexed="10"/>
      <name val="Arial"/>
      <family val="2"/>
    </font>
    <font>
      <b/>
      <sz val="9"/>
      <color indexed="10"/>
      <name val="Arial"/>
      <family val="2"/>
    </font>
    <font>
      <sz val="9"/>
      <name val="Arial"/>
      <family val="2"/>
    </font>
    <font>
      <u val="single"/>
      <sz val="9"/>
      <name val="Arial"/>
      <family val="2"/>
    </font>
    <font>
      <sz val="8"/>
      <name val="Arial"/>
      <family val="2"/>
    </font>
    <font>
      <b/>
      <sz val="11"/>
      <color indexed="10"/>
      <name val="Arial"/>
      <family val="2"/>
    </font>
    <font>
      <u val="single"/>
      <sz val="12"/>
      <color indexed="12"/>
      <name val="Arial"/>
      <family val="2"/>
    </font>
    <font>
      <sz val="10"/>
      <color indexed="12"/>
      <name val="Arial"/>
      <family val="2"/>
    </font>
    <font>
      <b/>
      <sz val="10"/>
      <color indexed="13"/>
      <name val="Arial"/>
      <family val="2"/>
    </font>
    <font>
      <b/>
      <u val="single"/>
      <sz val="10"/>
      <name val="Benguiat Bk BT"/>
      <family val="1"/>
    </font>
    <font>
      <b/>
      <i/>
      <sz val="12"/>
      <name val="Monotype Corsiva"/>
      <family val="4"/>
    </font>
    <font>
      <b/>
      <u val="single"/>
      <sz val="10"/>
      <color indexed="10"/>
      <name val="Arial"/>
      <family val="2"/>
    </font>
    <font>
      <sz val="9"/>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sz val="10"/>
      <color indexed="8"/>
      <name val="Arial"/>
      <family val="2"/>
    </font>
    <font>
      <b/>
      <sz val="10"/>
      <color indexed="8"/>
      <name val="Arial"/>
      <family val="2"/>
    </font>
    <font>
      <u val="single"/>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0000"/>
      <name val="Arial"/>
      <family val="2"/>
    </font>
    <font>
      <sz val="10"/>
      <color rgb="FF000000"/>
      <name val="Arial"/>
      <family val="2"/>
    </font>
    <font>
      <b/>
      <sz val="10"/>
      <color theme="1"/>
      <name val="Arial"/>
      <family val="2"/>
    </font>
    <font>
      <sz val="10"/>
      <color theme="1"/>
      <name val="Arial"/>
      <family val="2"/>
    </font>
    <font>
      <u val="single"/>
      <sz val="8"/>
      <color theme="1"/>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169"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53"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176" fontId="0" fillId="29" borderId="4" applyProtection="0">
      <alignment/>
    </xf>
    <xf numFmtId="0" fontId="54"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5" fillId="32" borderId="0" applyNumberFormat="0" applyBorder="0" applyAlignment="0" applyProtection="0"/>
    <xf numFmtId="0" fontId="0"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33" borderId="10" applyNumberFormat="0" applyAlignment="0" applyProtection="0"/>
  </cellStyleXfs>
  <cellXfs count="196">
    <xf numFmtId="0" fontId="0" fillId="0" borderId="0" xfId="0" applyAlignment="1">
      <alignment/>
    </xf>
    <xf numFmtId="0" fontId="1" fillId="0" borderId="0" xfId="47" applyFont="1" applyAlignment="1">
      <alignment/>
    </xf>
    <xf numFmtId="0" fontId="3" fillId="0" borderId="0" xfId="47" applyFont="1" applyAlignment="1">
      <alignment/>
    </xf>
    <xf numFmtId="0" fontId="2" fillId="0" borderId="0" xfId="47" applyFont="1" applyAlignment="1">
      <alignment/>
    </xf>
    <xf numFmtId="0" fontId="0" fillId="0" borderId="0" xfId="0" applyFill="1" applyAlignment="1">
      <alignment/>
    </xf>
    <xf numFmtId="0" fontId="1" fillId="0" borderId="0" xfId="47" applyFont="1" applyAlignment="1">
      <alignment horizontal="right"/>
    </xf>
    <xf numFmtId="0" fontId="4" fillId="0" borderId="0" xfId="47" applyFont="1" applyFill="1" applyAlignment="1">
      <alignment horizontal="center"/>
    </xf>
    <xf numFmtId="4" fontId="0" fillId="0" borderId="0" xfId="0" applyNumberFormat="1" applyBorder="1" applyAlignment="1">
      <alignment/>
    </xf>
    <xf numFmtId="4" fontId="0" fillId="0" borderId="0" xfId="0" applyNumberFormat="1" applyAlignment="1">
      <alignment/>
    </xf>
    <xf numFmtId="0" fontId="1" fillId="0" borderId="0" xfId="47" applyFont="1" applyFill="1" applyBorder="1" applyAlignment="1">
      <alignment horizontal="center"/>
    </xf>
    <xf numFmtId="1" fontId="0" fillId="0" borderId="0" xfId="0" applyNumberFormat="1" applyAlignment="1">
      <alignment/>
    </xf>
    <xf numFmtId="1" fontId="5" fillId="0" borderId="0" xfId="0" applyNumberFormat="1" applyFont="1" applyAlignment="1">
      <alignment/>
    </xf>
    <xf numFmtId="0" fontId="6" fillId="0" borderId="11" xfId="46" applyFont="1" applyFill="1" applyBorder="1" applyAlignment="1">
      <alignment horizontal="center"/>
    </xf>
    <xf numFmtId="0" fontId="0" fillId="0" borderId="11" xfId="0" applyFill="1" applyBorder="1" applyAlignment="1">
      <alignment horizontal="left"/>
    </xf>
    <xf numFmtId="0" fontId="6" fillId="0" borderId="0" xfId="46" applyFont="1" applyFill="1" applyBorder="1" applyAlignment="1">
      <alignment horizontal="center"/>
    </xf>
    <xf numFmtId="0" fontId="0" fillId="0" borderId="0" xfId="0" applyFill="1" applyBorder="1" applyAlignment="1">
      <alignment horizontal="left"/>
    </xf>
    <xf numFmtId="4" fontId="7" fillId="0" borderId="0" xfId="0" applyNumberFormat="1" applyFont="1" applyAlignment="1">
      <alignment/>
    </xf>
    <xf numFmtId="1" fontId="0" fillId="0" borderId="12" xfId="0" applyNumberFormat="1" applyBorder="1" applyAlignment="1">
      <alignment horizontal="center"/>
    </xf>
    <xf numFmtId="4" fontId="0" fillId="0" borderId="13" xfId="0" applyNumberFormat="1" applyBorder="1" applyAlignment="1">
      <alignment horizontal="right"/>
    </xf>
    <xf numFmtId="4"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4" fontId="0" fillId="0" borderId="16" xfId="0" applyNumberFormat="1" applyBorder="1" applyAlignment="1">
      <alignment horizontal="center"/>
    </xf>
    <xf numFmtId="4" fontId="0" fillId="0" borderId="17" xfId="0" applyNumberFormat="1" applyBorder="1" applyAlignment="1">
      <alignment horizontal="center"/>
    </xf>
    <xf numFmtId="4" fontId="0" fillId="0" borderId="18" xfId="0" applyNumberFormat="1" applyBorder="1" applyAlignment="1">
      <alignment horizontal="center"/>
    </xf>
    <xf numFmtId="4" fontId="0" fillId="0" borderId="19" xfId="0" applyNumberFormat="1" applyBorder="1" applyAlignment="1">
      <alignment horizontal="center"/>
    </xf>
    <xf numFmtId="1" fontId="0" fillId="0" borderId="20" xfId="0" applyNumberFormat="1" applyBorder="1" applyAlignment="1">
      <alignment horizontal="center"/>
    </xf>
    <xf numFmtId="4" fontId="0" fillId="0" borderId="21" xfId="0" applyNumberFormat="1" applyBorder="1" applyAlignment="1">
      <alignment horizontal="right"/>
    </xf>
    <xf numFmtId="4" fontId="0" fillId="0" borderId="22" xfId="0" applyNumberFormat="1" applyBorder="1" applyAlignment="1">
      <alignment horizontal="center"/>
    </xf>
    <xf numFmtId="4" fontId="0" fillId="0" borderId="22" xfId="0" applyNumberFormat="1" applyBorder="1" applyAlignment="1">
      <alignment/>
    </xf>
    <xf numFmtId="4" fontId="0" fillId="0" borderId="23" xfId="0" applyNumberFormat="1" applyBorder="1" applyAlignment="1">
      <alignment/>
    </xf>
    <xf numFmtId="172" fontId="0" fillId="0" borderId="24" xfId="0" applyNumberFormat="1" applyBorder="1" applyAlignment="1">
      <alignment horizontal="center"/>
    </xf>
    <xf numFmtId="4" fontId="0" fillId="0" borderId="24" xfId="0" applyNumberFormat="1" applyBorder="1" applyAlignment="1">
      <alignment horizontal="center"/>
    </xf>
    <xf numFmtId="4" fontId="0" fillId="0" borderId="25" xfId="0" applyNumberFormat="1" applyBorder="1" applyAlignment="1" quotePrefix="1">
      <alignment horizontal="center"/>
    </xf>
    <xf numFmtId="4" fontId="0" fillId="0" borderId="0" xfId="0" applyNumberFormat="1" applyBorder="1" applyAlignment="1" quotePrefix="1">
      <alignment horizontal="center"/>
    </xf>
    <xf numFmtId="4" fontId="0" fillId="0" borderId="26" xfId="0" applyNumberFormat="1" applyBorder="1" applyAlignment="1" quotePrefix="1">
      <alignment horizontal="center"/>
    </xf>
    <xf numFmtId="4" fontId="0" fillId="0" borderId="27" xfId="0" applyNumberFormat="1" applyBorder="1" applyAlignment="1">
      <alignment/>
    </xf>
    <xf numFmtId="4" fontId="0" fillId="0" borderId="28" xfId="0" applyNumberFormat="1" applyBorder="1" applyAlignment="1">
      <alignment/>
    </xf>
    <xf numFmtId="0" fontId="0" fillId="0" borderId="26" xfId="0" applyBorder="1" applyAlignment="1">
      <alignment/>
    </xf>
    <xf numFmtId="4" fontId="0" fillId="0" borderId="29" xfId="0" applyNumberFormat="1" applyBorder="1" applyAlignment="1">
      <alignment/>
    </xf>
    <xf numFmtId="4" fontId="0" fillId="0" borderId="30" xfId="0" applyNumberFormat="1" applyBorder="1" applyAlignment="1" quotePrefix="1">
      <alignment/>
    </xf>
    <xf numFmtId="0" fontId="0" fillId="0" borderId="31" xfId="0" applyBorder="1" applyAlignment="1">
      <alignment/>
    </xf>
    <xf numFmtId="4" fontId="0" fillId="0" borderId="26" xfId="0" applyNumberFormat="1" applyBorder="1" applyAlignment="1">
      <alignment/>
    </xf>
    <xf numFmtId="4" fontId="0" fillId="0" borderId="17" xfId="0" applyNumberFormat="1" applyBorder="1" applyAlignment="1">
      <alignment horizontal="right"/>
    </xf>
    <xf numFmtId="4" fontId="0" fillId="0" borderId="18" xfId="0" applyNumberFormat="1" applyBorder="1" applyAlignment="1">
      <alignment horizontal="right"/>
    </xf>
    <xf numFmtId="4" fontId="0" fillId="0" borderId="18" xfId="0" applyNumberFormat="1" applyBorder="1" applyAlignment="1" quotePrefix="1">
      <alignment/>
    </xf>
    <xf numFmtId="0" fontId="0" fillId="0" borderId="19" xfId="0" applyBorder="1" applyAlignment="1">
      <alignment/>
    </xf>
    <xf numFmtId="4" fontId="0" fillId="0" borderId="25" xfId="0" applyNumberFormat="1" applyBorder="1" applyAlignment="1">
      <alignment/>
    </xf>
    <xf numFmtId="4" fontId="10" fillId="0" borderId="11" xfId="0" applyNumberFormat="1" applyFont="1" applyBorder="1" applyAlignment="1">
      <alignment horizontal="right" vertical="center" wrapText="1"/>
    </xf>
    <xf numFmtId="4" fontId="0" fillId="0" borderId="32" xfId="0" applyNumberFormat="1" applyBorder="1" applyAlignment="1">
      <alignment/>
    </xf>
    <xf numFmtId="4" fontId="0" fillId="0" borderId="33" xfId="0" applyNumberFormat="1" applyBorder="1" applyAlignment="1" quotePrefix="1">
      <alignment/>
    </xf>
    <xf numFmtId="4" fontId="0" fillId="0" borderId="33" xfId="0" applyNumberFormat="1" applyBorder="1" applyAlignment="1">
      <alignment/>
    </xf>
    <xf numFmtId="4" fontId="0" fillId="0" borderId="0" xfId="0" applyNumberFormat="1" applyBorder="1" applyAlignment="1" quotePrefix="1">
      <alignment/>
    </xf>
    <xf numFmtId="3" fontId="0" fillId="0" borderId="0" xfId="0" applyNumberFormat="1" applyBorder="1" applyAlignment="1">
      <alignment/>
    </xf>
    <xf numFmtId="0" fontId="0" fillId="0" borderId="0" xfId="0" applyBorder="1" applyAlignment="1">
      <alignment/>
    </xf>
    <xf numFmtId="4" fontId="0" fillId="0" borderId="0" xfId="0" applyNumberFormat="1" applyBorder="1" applyAlignment="1">
      <alignment horizontal="center"/>
    </xf>
    <xf numFmtId="4" fontId="0" fillId="0" borderId="34" xfId="0" applyNumberFormat="1" applyBorder="1" applyAlignment="1">
      <alignment/>
    </xf>
    <xf numFmtId="172" fontId="11" fillId="0" borderId="35" xfId="0" applyNumberFormat="1" applyFont="1" applyBorder="1" applyAlignment="1">
      <alignment horizontal="center" vertical="center" wrapText="1"/>
    </xf>
    <xf numFmtId="4" fontId="7" fillId="0" borderId="36" xfId="0" applyNumberFormat="1" applyFont="1" applyBorder="1" applyAlignment="1">
      <alignment/>
    </xf>
    <xf numFmtId="4" fontId="7" fillId="0" borderId="37" xfId="0" applyNumberFormat="1" applyFont="1" applyBorder="1" applyAlignment="1">
      <alignment/>
    </xf>
    <xf numFmtId="3" fontId="7" fillId="0" borderId="37" xfId="0" applyNumberFormat="1" applyFont="1" applyBorder="1" applyAlignment="1">
      <alignment/>
    </xf>
    <xf numFmtId="4" fontId="7" fillId="0" borderId="37" xfId="0" applyNumberFormat="1" applyFont="1" applyBorder="1" applyAlignment="1" quotePrefix="1">
      <alignment/>
    </xf>
    <xf numFmtId="0" fontId="7" fillId="0" borderId="35" xfId="0" applyFont="1" applyBorder="1" applyAlignment="1">
      <alignment/>
    </xf>
    <xf numFmtId="172" fontId="15" fillId="34" borderId="11" xfId="0" applyNumberFormat="1" applyFont="1" applyFill="1" applyBorder="1" applyAlignment="1">
      <alignment horizontal="center" vertical="center" wrapText="1"/>
    </xf>
    <xf numFmtId="1" fontId="0" fillId="0" borderId="0" xfId="0" applyNumberFormat="1" applyBorder="1" applyAlignment="1">
      <alignment/>
    </xf>
    <xf numFmtId="0" fontId="8" fillId="0" borderId="0" xfId="0" applyFont="1" applyAlignment="1">
      <alignment/>
    </xf>
    <xf numFmtId="0" fontId="0" fillId="0" borderId="0" xfId="0" applyAlignment="1" quotePrefix="1">
      <alignment/>
    </xf>
    <xf numFmtId="0" fontId="2" fillId="0" borderId="0" xfId="0" applyFont="1" applyAlignment="1">
      <alignment/>
    </xf>
    <xf numFmtId="0" fontId="0" fillId="0" borderId="0" xfId="0" applyFont="1" applyAlignment="1" quotePrefix="1">
      <alignment horizontal="left"/>
    </xf>
    <xf numFmtId="180" fontId="17" fillId="0" borderId="0" xfId="0" applyNumberFormat="1" applyFont="1" applyAlignment="1">
      <alignment/>
    </xf>
    <xf numFmtId="0" fontId="0" fillId="0" borderId="0" xfId="0" applyFont="1" applyAlignment="1">
      <alignment horizontal="left"/>
    </xf>
    <xf numFmtId="0" fontId="0" fillId="0" borderId="0" xfId="0" applyFont="1" applyAlignment="1" quotePrefix="1">
      <alignment horizontal="left"/>
    </xf>
    <xf numFmtId="0" fontId="0" fillId="0" borderId="0" xfId="0" applyFont="1" applyBorder="1" applyAlignment="1">
      <alignment/>
    </xf>
    <xf numFmtId="0" fontId="0" fillId="0" borderId="0" xfId="0" applyFont="1" applyFill="1" applyBorder="1" applyAlignment="1">
      <alignment/>
    </xf>
    <xf numFmtId="180" fontId="20" fillId="0" borderId="0" xfId="0" applyNumberFormat="1" applyFont="1" applyBorder="1" applyAlignment="1">
      <alignment/>
    </xf>
    <xf numFmtId="0" fontId="0" fillId="0" borderId="27" xfId="0" applyFont="1" applyBorder="1" applyAlignment="1">
      <alignment horizontal="left"/>
    </xf>
    <xf numFmtId="0" fontId="0" fillId="0" borderId="14" xfId="0" applyFont="1" applyBorder="1" applyAlignment="1">
      <alignment/>
    </xf>
    <xf numFmtId="0" fontId="0" fillId="0" borderId="14" xfId="0" applyFont="1" applyFill="1" applyBorder="1" applyAlignment="1">
      <alignment/>
    </xf>
    <xf numFmtId="0" fontId="0" fillId="0" borderId="14" xfId="0" applyBorder="1" applyAlignment="1">
      <alignment/>
    </xf>
    <xf numFmtId="0" fontId="0" fillId="0" borderId="38" xfId="0" applyBorder="1" applyAlignment="1">
      <alignment/>
    </xf>
    <xf numFmtId="0" fontId="0" fillId="0" borderId="28" xfId="0" applyFont="1" applyBorder="1" applyAlignment="1">
      <alignment/>
    </xf>
    <xf numFmtId="0" fontId="0" fillId="0" borderId="39" xfId="0" applyBorder="1" applyAlignment="1">
      <alignment/>
    </xf>
    <xf numFmtId="180" fontId="19" fillId="34" borderId="28" xfId="0" applyNumberFormat="1" applyFont="1" applyFill="1" applyBorder="1" applyAlignment="1">
      <alignment/>
    </xf>
    <xf numFmtId="180" fontId="0" fillId="0" borderId="28" xfId="0" applyNumberFormat="1" applyFont="1" applyBorder="1" applyAlignment="1">
      <alignment/>
    </xf>
    <xf numFmtId="0" fontId="0" fillId="0" borderId="40" xfId="0" applyFont="1" applyBorder="1" applyAlignment="1">
      <alignment/>
    </xf>
    <xf numFmtId="0" fontId="0" fillId="0" borderId="22" xfId="0" applyFont="1" applyBorder="1" applyAlignment="1">
      <alignment/>
    </xf>
    <xf numFmtId="0" fontId="0" fillId="0" borderId="22" xfId="0" applyFont="1" applyFill="1" applyBorder="1" applyAlignment="1">
      <alignment/>
    </xf>
    <xf numFmtId="0" fontId="0" fillId="0" borderId="22" xfId="0" applyBorder="1" applyAlignment="1">
      <alignment/>
    </xf>
    <xf numFmtId="0" fontId="0" fillId="0" borderId="41" xfId="0" applyBorder="1" applyAlignment="1">
      <alignment/>
    </xf>
    <xf numFmtId="0" fontId="0" fillId="0" borderId="0" xfId="0" applyFont="1" applyAlignment="1" quotePrefix="1">
      <alignment/>
    </xf>
    <xf numFmtId="4" fontId="0" fillId="0" borderId="11" xfId="0" applyNumberFormat="1" applyFont="1" applyBorder="1" applyAlignment="1" quotePrefix="1">
      <alignment/>
    </xf>
    <xf numFmtId="4" fontId="0" fillId="0" borderId="36" xfId="0" applyNumberFormat="1" applyFont="1" applyBorder="1" applyAlignment="1" quotePrefix="1">
      <alignment/>
    </xf>
    <xf numFmtId="0" fontId="22" fillId="0" borderId="11" xfId="0" applyFont="1" applyFill="1" applyBorder="1" applyAlignment="1" quotePrefix="1">
      <alignment/>
    </xf>
    <xf numFmtId="4" fontId="0" fillId="0" borderId="42" xfId="0" applyNumberFormat="1" applyBorder="1" applyAlignment="1" quotePrefix="1">
      <alignment horizontal="center" vertical="top" textRotation="180"/>
    </xf>
    <xf numFmtId="4" fontId="0" fillId="0" borderId="43" xfId="0" applyNumberFormat="1" applyBorder="1" applyAlignment="1" quotePrefix="1">
      <alignment horizontal="center" vertical="top" textRotation="180"/>
    </xf>
    <xf numFmtId="4" fontId="0" fillId="0" borderId="44" xfId="0" applyNumberFormat="1" applyBorder="1" applyAlignment="1" quotePrefix="1">
      <alignment horizontal="center" vertical="top" textRotation="180"/>
    </xf>
    <xf numFmtId="0" fontId="0" fillId="0" borderId="0" xfId="0" applyFont="1" applyAlignment="1">
      <alignment/>
    </xf>
    <xf numFmtId="1" fontId="0" fillId="0" borderId="0" xfId="0" applyNumberFormat="1" applyFont="1" applyBorder="1" applyAlignment="1">
      <alignment/>
    </xf>
    <xf numFmtId="172" fontId="17" fillId="0" borderId="0" xfId="0" applyNumberFormat="1" applyFont="1" applyBorder="1" applyAlignment="1">
      <alignment/>
    </xf>
    <xf numFmtId="4" fontId="8" fillId="0" borderId="25" xfId="0" applyNumberFormat="1" applyFont="1" applyBorder="1" applyAlignment="1">
      <alignment/>
    </xf>
    <xf numFmtId="4" fontId="22" fillId="0" borderId="4" xfId="0" applyNumberFormat="1" applyFont="1" applyBorder="1" applyAlignment="1">
      <alignment horizontal="center" vertical="center" wrapText="1"/>
    </xf>
    <xf numFmtId="4" fontId="22" fillId="0" borderId="39" xfId="0" applyNumberFormat="1" applyFont="1" applyBorder="1" applyAlignment="1">
      <alignment horizontal="center" vertical="center" wrapText="1"/>
    </xf>
    <xf numFmtId="4" fontId="8" fillId="0" borderId="4" xfId="0" applyNumberFormat="1" applyFont="1" applyBorder="1" applyAlignment="1">
      <alignment/>
    </xf>
    <xf numFmtId="4" fontId="8" fillId="0" borderId="39" xfId="0" applyNumberFormat="1" applyFont="1" applyBorder="1" applyAlignment="1">
      <alignment/>
    </xf>
    <xf numFmtId="172" fontId="8" fillId="0" borderId="17" xfId="0" applyNumberFormat="1" applyFont="1" applyBorder="1" applyAlignment="1">
      <alignment horizontal="center"/>
    </xf>
    <xf numFmtId="4" fontId="8" fillId="0" borderId="4" xfId="0" applyNumberFormat="1" applyFont="1" applyBorder="1" applyAlignment="1">
      <alignment horizontal="center"/>
    </xf>
    <xf numFmtId="4" fontId="8" fillId="0" borderId="0" xfId="0" applyNumberFormat="1" applyFont="1" applyBorder="1" applyAlignment="1">
      <alignment/>
    </xf>
    <xf numFmtId="4" fontId="8" fillId="0" borderId="25" xfId="0" applyNumberFormat="1" applyFont="1" applyBorder="1" applyAlignment="1">
      <alignment horizontal="center"/>
    </xf>
    <xf numFmtId="0" fontId="17" fillId="0" borderId="0" xfId="0" applyFont="1" applyAlignment="1">
      <alignment/>
    </xf>
    <xf numFmtId="4" fontId="8" fillId="0" borderId="14" xfId="0" applyNumberFormat="1" applyFont="1" applyBorder="1" applyAlignment="1" quotePrefix="1">
      <alignment/>
    </xf>
    <xf numFmtId="172" fontId="11" fillId="0" borderId="42" xfId="0" applyNumberFormat="1" applyFont="1" applyBorder="1" applyAlignment="1">
      <alignment horizontal="center" vertical="center" wrapText="1"/>
    </xf>
    <xf numFmtId="4" fontId="22" fillId="0" borderId="36" xfId="0" applyNumberFormat="1" applyFont="1" applyBorder="1" applyAlignment="1" quotePrefix="1">
      <alignment horizontal="right" vertical="center"/>
    </xf>
    <xf numFmtId="4" fontId="17" fillId="0" borderId="0" xfId="0" applyNumberFormat="1" applyFont="1" applyBorder="1" applyAlignment="1">
      <alignment/>
    </xf>
    <xf numFmtId="0" fontId="0" fillId="0" borderId="34" xfId="0" applyBorder="1" applyAlignment="1">
      <alignment/>
    </xf>
    <xf numFmtId="172" fontId="11" fillId="0" borderId="41" xfId="0" applyNumberFormat="1" applyFont="1" applyBorder="1" applyAlignment="1">
      <alignment horizontal="center" vertical="center" wrapText="1"/>
    </xf>
    <xf numFmtId="4" fontId="12" fillId="0" borderId="0" xfId="0" applyNumberFormat="1" applyFont="1" applyBorder="1" applyAlignment="1">
      <alignment horizontal="center" vertical="center" wrapText="1"/>
    </xf>
    <xf numFmtId="4" fontId="14" fillId="0" borderId="0" xfId="0" applyNumberFormat="1" applyFont="1" applyBorder="1" applyAlignment="1" quotePrefix="1">
      <alignment horizontal="center" vertical="top" textRotation="180"/>
    </xf>
    <xf numFmtId="4" fontId="7" fillId="0" borderId="0" xfId="0" applyNumberFormat="1" applyFont="1" applyBorder="1" applyAlignment="1">
      <alignment/>
    </xf>
    <xf numFmtId="4" fontId="7" fillId="0" borderId="0" xfId="0" applyNumberFormat="1" applyFont="1" applyBorder="1" applyAlignment="1">
      <alignment horizontal="center"/>
    </xf>
    <xf numFmtId="0" fontId="63" fillId="0" borderId="0" xfId="0" applyFont="1" applyAlignment="1">
      <alignment/>
    </xf>
    <xf numFmtId="172" fontId="8" fillId="0" borderId="0" xfId="0" applyNumberFormat="1" applyFont="1" applyBorder="1" applyAlignment="1">
      <alignment/>
    </xf>
    <xf numFmtId="0" fontId="63" fillId="0" borderId="0" xfId="0" applyFont="1" applyAlignment="1">
      <alignment horizontal="right" vertical="center" wrapText="1"/>
    </xf>
    <xf numFmtId="172" fontId="8" fillId="0" borderId="30" xfId="0" applyNumberFormat="1" applyFont="1" applyBorder="1" applyAlignment="1">
      <alignment/>
    </xf>
    <xf numFmtId="180" fontId="0" fillId="0" borderId="28" xfId="0" applyNumberFormat="1" applyFont="1" applyBorder="1" applyAlignment="1">
      <alignment/>
    </xf>
    <xf numFmtId="0" fontId="64" fillId="0" borderId="0" xfId="0" applyFont="1" applyAlignment="1">
      <alignment vertical="top" wrapText="1"/>
    </xf>
    <xf numFmtId="0" fontId="65" fillId="0" borderId="22" xfId="0" applyFont="1" applyBorder="1" applyAlignment="1">
      <alignment/>
    </xf>
    <xf numFmtId="0" fontId="66" fillId="0" borderId="0" xfId="0" applyFont="1" applyFill="1" applyAlignment="1">
      <alignment/>
    </xf>
    <xf numFmtId="0" fontId="67" fillId="0" borderId="0" xfId="50" applyFont="1" applyFill="1" applyBorder="1" applyAlignment="1" applyProtection="1">
      <alignment horizontal="right"/>
      <protection/>
    </xf>
    <xf numFmtId="4" fontId="0" fillId="0" borderId="0" xfId="0" applyNumberFormat="1" applyFont="1" applyBorder="1" applyAlignment="1" quotePrefix="1">
      <alignment/>
    </xf>
    <xf numFmtId="4" fontId="0" fillId="0" borderId="0" xfId="0" applyNumberFormat="1" applyAlignment="1" quotePrefix="1">
      <alignment/>
    </xf>
    <xf numFmtId="0" fontId="3" fillId="0" borderId="0" xfId="0" applyFont="1" applyFill="1" applyBorder="1" applyAlignment="1">
      <alignment/>
    </xf>
    <xf numFmtId="4" fontId="0" fillId="0" borderId="0" xfId="0" applyNumberFormat="1" applyFill="1" applyBorder="1" applyAlignment="1" quotePrefix="1">
      <alignment/>
    </xf>
    <xf numFmtId="4" fontId="0" fillId="0" borderId="0" xfId="0" applyNumberFormat="1" applyFill="1" applyBorder="1" applyAlignment="1">
      <alignment/>
    </xf>
    <xf numFmtId="0" fontId="68" fillId="0" borderId="0" xfId="0" applyFont="1" applyAlignment="1">
      <alignment/>
    </xf>
    <xf numFmtId="173" fontId="68" fillId="0" borderId="0" xfId="0" applyNumberFormat="1" applyFont="1" applyAlignment="1">
      <alignment/>
    </xf>
    <xf numFmtId="1" fontId="7" fillId="35" borderId="36" xfId="0" applyNumberFormat="1" applyFont="1" applyFill="1" applyBorder="1" applyAlignment="1">
      <alignment/>
    </xf>
    <xf numFmtId="4" fontId="7" fillId="35" borderId="37" xfId="0" applyNumberFormat="1" applyFont="1" applyFill="1" applyBorder="1" applyAlignment="1">
      <alignment/>
    </xf>
    <xf numFmtId="0" fontId="7" fillId="35" borderId="37" xfId="0" applyFont="1" applyFill="1" applyBorder="1" applyAlignment="1">
      <alignment/>
    </xf>
    <xf numFmtId="4" fontId="7" fillId="35" borderId="37" xfId="0" applyNumberFormat="1" applyFont="1" applyFill="1" applyBorder="1" applyAlignment="1">
      <alignment horizontal="center"/>
    </xf>
    <xf numFmtId="4" fontId="7" fillId="35" borderId="35" xfId="0" applyNumberFormat="1" applyFont="1" applyFill="1" applyBorder="1" applyAlignment="1">
      <alignment/>
    </xf>
    <xf numFmtId="1" fontId="5" fillId="0" borderId="0" xfId="0" applyNumberFormat="1" applyFont="1" applyBorder="1" applyAlignment="1">
      <alignment/>
    </xf>
    <xf numFmtId="184" fontId="17" fillId="0" borderId="0" xfId="0" applyNumberFormat="1" applyFont="1" applyAlignment="1">
      <alignment/>
    </xf>
    <xf numFmtId="1" fontId="7" fillId="35" borderId="11" xfId="0" applyNumberFormat="1" applyFont="1" applyFill="1" applyBorder="1" applyAlignment="1">
      <alignment/>
    </xf>
    <xf numFmtId="184" fontId="8" fillId="0" borderId="0" xfId="0" applyNumberFormat="1" applyFont="1" applyAlignment="1">
      <alignment/>
    </xf>
    <xf numFmtId="184" fontId="8" fillId="0" borderId="0" xfId="0" applyNumberFormat="1" applyFont="1" applyBorder="1" applyAlignment="1">
      <alignment/>
    </xf>
    <xf numFmtId="4" fontId="12" fillId="0" borderId="0" xfId="0" applyNumberFormat="1" applyFont="1" applyBorder="1" applyAlignment="1">
      <alignment horizontal="left"/>
    </xf>
    <xf numFmtId="4" fontId="0" fillId="0" borderId="0" xfId="0" applyNumberFormat="1" applyFont="1" applyBorder="1" applyAlignment="1">
      <alignment/>
    </xf>
    <xf numFmtId="4" fontId="0" fillId="0" borderId="0" xfId="0" applyNumberFormat="1" applyFont="1" applyBorder="1" applyAlignment="1" quotePrefix="1">
      <alignment horizontal="center" vertical="top" textRotation="180"/>
    </xf>
    <xf numFmtId="0" fontId="7" fillId="0" borderId="0" xfId="0" applyFont="1" applyAlignment="1" quotePrefix="1">
      <alignment/>
    </xf>
    <xf numFmtId="0" fontId="7" fillId="0" borderId="0" xfId="0" applyFont="1" applyAlignment="1">
      <alignment/>
    </xf>
    <xf numFmtId="0" fontId="7" fillId="0" borderId="0" xfId="0" applyFont="1" applyFill="1" applyAlignment="1">
      <alignment/>
    </xf>
    <xf numFmtId="172" fontId="8" fillId="0" borderId="14" xfId="0" applyNumberFormat="1" applyFont="1" applyBorder="1" applyAlignment="1">
      <alignment/>
    </xf>
    <xf numFmtId="4" fontId="8" fillId="0" borderId="13" xfId="0" applyNumberFormat="1" applyFont="1" applyBorder="1" applyAlignment="1">
      <alignment/>
    </xf>
    <xf numFmtId="4" fontId="8" fillId="0" borderId="16" xfId="0" applyNumberFormat="1" applyFont="1" applyBorder="1" applyAlignment="1">
      <alignment/>
    </xf>
    <xf numFmtId="4" fontId="8" fillId="0" borderId="38" xfId="0" applyNumberFormat="1" applyFont="1" applyBorder="1" applyAlignment="1">
      <alignment/>
    </xf>
    <xf numFmtId="189" fontId="0" fillId="0" borderId="0" xfId="0" applyNumberFormat="1" applyAlignment="1">
      <alignment/>
    </xf>
    <xf numFmtId="0" fontId="8" fillId="0" borderId="25" xfId="0" applyFont="1" applyBorder="1" applyAlignment="1">
      <alignment horizontal="center"/>
    </xf>
    <xf numFmtId="0" fontId="8" fillId="0" borderId="0" xfId="0" applyFont="1" applyBorder="1" applyAlignment="1">
      <alignment horizontal="center"/>
    </xf>
    <xf numFmtId="173" fontId="0" fillId="0" borderId="0" xfId="0" applyNumberFormat="1" applyFont="1" applyAlignment="1">
      <alignment/>
    </xf>
    <xf numFmtId="4" fontId="8" fillId="0" borderId="25" xfId="0" applyNumberFormat="1" applyFont="1" applyBorder="1" applyAlignment="1">
      <alignment/>
    </xf>
    <xf numFmtId="172" fontId="8" fillId="0" borderId="26" xfId="0" applyNumberFormat="1" applyFont="1" applyBorder="1" applyAlignment="1">
      <alignment/>
    </xf>
    <xf numFmtId="173" fontId="8" fillId="0" borderId="26" xfId="0" applyNumberFormat="1" applyFont="1" applyBorder="1" applyAlignment="1">
      <alignment/>
    </xf>
    <xf numFmtId="172" fontId="8" fillId="0" borderId="45" xfId="0" applyNumberFormat="1" applyFont="1" applyBorder="1" applyAlignment="1">
      <alignment/>
    </xf>
    <xf numFmtId="4" fontId="8" fillId="0" borderId="46" xfId="0" applyNumberFormat="1" applyFont="1" applyBorder="1" applyAlignment="1">
      <alignment/>
    </xf>
    <xf numFmtId="4" fontId="8" fillId="0" borderId="45" xfId="0" applyNumberFormat="1" applyFont="1" applyBorder="1" applyAlignment="1" quotePrefix="1">
      <alignment horizontal="center"/>
    </xf>
    <xf numFmtId="4" fontId="8" fillId="0" borderId="47" xfId="0" applyNumberFormat="1" applyFont="1" applyBorder="1" applyAlignment="1">
      <alignment/>
    </xf>
    <xf numFmtId="4" fontId="8" fillId="0" borderId="4" xfId="0" applyNumberFormat="1" applyFont="1" applyBorder="1" applyAlignment="1">
      <alignment/>
    </xf>
    <xf numFmtId="4" fontId="8" fillId="0" borderId="39" xfId="0" applyNumberFormat="1" applyFont="1" applyBorder="1" applyAlignment="1">
      <alignment/>
    </xf>
    <xf numFmtId="173" fontId="8" fillId="0" borderId="0" xfId="0" applyNumberFormat="1" applyFont="1" applyBorder="1" applyAlignment="1">
      <alignment horizontal="center"/>
    </xf>
    <xf numFmtId="0" fontId="8" fillId="0" borderId="46" xfId="0" applyFont="1" applyBorder="1" applyAlignment="1">
      <alignment horizontal="center"/>
    </xf>
    <xf numFmtId="0" fontId="8" fillId="0" borderId="30" xfId="0" applyFont="1" applyBorder="1" applyAlignment="1">
      <alignment horizontal="center"/>
    </xf>
    <xf numFmtId="172" fontId="8" fillId="0" borderId="31" xfId="0" applyNumberFormat="1" applyFont="1" applyBorder="1" applyAlignment="1">
      <alignment/>
    </xf>
    <xf numFmtId="173" fontId="8" fillId="0" borderId="31" xfId="0" applyNumberFormat="1" applyFont="1" applyBorder="1" applyAlignment="1">
      <alignment/>
    </xf>
    <xf numFmtId="2" fontId="17" fillId="0" borderId="0" xfId="0" applyNumberFormat="1" applyFont="1" applyAlignment="1">
      <alignment/>
    </xf>
    <xf numFmtId="0" fontId="0" fillId="0" borderId="0" xfId="0" applyFont="1" applyBorder="1" applyAlignment="1">
      <alignment/>
    </xf>
    <xf numFmtId="4" fontId="17" fillId="0" borderId="17" xfId="0" applyNumberFormat="1" applyFont="1" applyBorder="1" applyAlignment="1">
      <alignment horizontal="right"/>
    </xf>
    <xf numFmtId="4" fontId="17" fillId="0" borderId="18" xfId="0" applyNumberFormat="1" applyFont="1" applyBorder="1" applyAlignment="1">
      <alignment horizontal="right"/>
    </xf>
    <xf numFmtId="4" fontId="17" fillId="0" borderId="25" xfId="0" applyNumberFormat="1" applyFont="1" applyBorder="1" applyAlignment="1">
      <alignment horizontal="right"/>
    </xf>
    <xf numFmtId="4" fontId="17" fillId="0" borderId="0" xfId="0" applyNumberFormat="1" applyFont="1" applyBorder="1" applyAlignment="1">
      <alignment horizontal="right"/>
    </xf>
    <xf numFmtId="4" fontId="69" fillId="0" borderId="36" xfId="0" applyNumberFormat="1" applyFont="1" applyBorder="1" applyAlignment="1">
      <alignment horizontal="right"/>
    </xf>
    <xf numFmtId="4" fontId="69" fillId="0" borderId="35" xfId="0" applyNumberFormat="1" applyFont="1" applyBorder="1" applyAlignment="1">
      <alignment horizontal="right"/>
    </xf>
    <xf numFmtId="2" fontId="8" fillId="0" borderId="36" xfId="0" applyNumberFormat="1" applyFont="1" applyBorder="1" applyAlignment="1">
      <alignment horizontal="right"/>
    </xf>
    <xf numFmtId="2" fontId="8" fillId="0" borderId="35" xfId="0" applyNumberFormat="1" applyFont="1" applyBorder="1" applyAlignment="1">
      <alignment horizontal="right"/>
    </xf>
    <xf numFmtId="4" fontId="17" fillId="0" borderId="46" xfId="0" applyNumberFormat="1" applyFont="1" applyBorder="1" applyAlignment="1">
      <alignment horizontal="right"/>
    </xf>
    <xf numFmtId="4" fontId="17" fillId="0" borderId="30" xfId="0" applyNumberFormat="1" applyFont="1" applyBorder="1" applyAlignment="1">
      <alignment horizontal="right"/>
    </xf>
    <xf numFmtId="4" fontId="0" fillId="0" borderId="13" xfId="0" applyNumberFormat="1" applyBorder="1" applyAlignment="1">
      <alignment horizontal="center"/>
    </xf>
    <xf numFmtId="4" fontId="0" fillId="0" borderId="38" xfId="0" applyNumberFormat="1" applyBorder="1" applyAlignment="1">
      <alignment horizontal="center"/>
    </xf>
    <xf numFmtId="4" fontId="0" fillId="0" borderId="21" xfId="0" applyNumberFormat="1" applyBorder="1" applyAlignment="1">
      <alignment horizontal="center"/>
    </xf>
    <xf numFmtId="4" fontId="0" fillId="0" borderId="41" xfId="0" applyNumberFormat="1" applyBorder="1" applyAlignment="1">
      <alignment horizontal="center"/>
    </xf>
    <xf numFmtId="4" fontId="17" fillId="0" borderId="13" xfId="0" applyNumberFormat="1" applyFont="1" applyBorder="1" applyAlignment="1">
      <alignment horizontal="right"/>
    </xf>
    <xf numFmtId="4" fontId="17" fillId="0" borderId="14" xfId="0" applyNumberFormat="1" applyFont="1" applyBorder="1" applyAlignment="1">
      <alignment horizontal="right"/>
    </xf>
    <xf numFmtId="4" fontId="10" fillId="0" borderId="36" xfId="0" applyNumberFormat="1" applyFont="1" applyBorder="1" applyAlignment="1">
      <alignment/>
    </xf>
    <xf numFmtId="4" fontId="10" fillId="0" borderId="35" xfId="0" applyNumberFormat="1" applyFont="1" applyBorder="1" applyAlignment="1">
      <alignment/>
    </xf>
    <xf numFmtId="0" fontId="5" fillId="0" borderId="0" xfId="0" applyFont="1" applyAlignment="1">
      <alignment wrapText="1"/>
    </xf>
    <xf numFmtId="0" fontId="0" fillId="0" borderId="0" xfId="0" applyAlignment="1">
      <alignment/>
    </xf>
    <xf numFmtId="4" fontId="5" fillId="0" borderId="0" xfId="0" applyNumberFormat="1" applyFont="1" applyBorder="1" applyAlignment="1">
      <alignmen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Fett, 10" xfId="46"/>
    <cellStyle name="Fett, unterstrichen, 12" xfId="47"/>
    <cellStyle name="Gut" xfId="48"/>
    <cellStyle name="Comma" xfId="49"/>
    <cellStyle name="Hyperlink" xfId="50"/>
    <cellStyle name="Muster grau m. Pünktchen" xfId="51"/>
    <cellStyle name="Neutral" xfId="52"/>
    <cellStyle name="Notiz" xfId="53"/>
    <cellStyle name="Percent" xfId="54"/>
    <cellStyle name="Schlecht" xfId="55"/>
    <cellStyle name="Standard, 10"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65</xdr:row>
      <xdr:rowOff>0</xdr:rowOff>
    </xdr:from>
    <xdr:to>
      <xdr:col>8</xdr:col>
      <xdr:colOff>1000125</xdr:colOff>
      <xdr:row>75</xdr:row>
      <xdr:rowOff>38100</xdr:rowOff>
    </xdr:to>
    <xdr:pic>
      <xdr:nvPicPr>
        <xdr:cNvPr id="1" name="Grafik 1"/>
        <xdr:cNvPicPr preferRelativeResize="1">
          <a:picLocks noChangeAspect="1"/>
        </xdr:cNvPicPr>
      </xdr:nvPicPr>
      <xdr:blipFill>
        <a:blip r:embed="rId1"/>
        <a:stretch>
          <a:fillRect/>
        </a:stretch>
      </xdr:blipFill>
      <xdr:spPr>
        <a:xfrm>
          <a:off x="1743075" y="10744200"/>
          <a:ext cx="38576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bile-steuerberatung.de/" TargetMode="External" /><Relationship Id="rId2" Type="http://schemas.openxmlformats.org/officeDocument/2006/relationships/hyperlink" Target="http://juris.bundesfinanzhof.de/cgi-bin/rechtsprechung/document.py?Gericht=bfh&amp;Art=en&amp;sid=57f1c49525e11029edb15c20357b5ac5&amp;nr=20890&amp;pos=0&amp;anz=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43"/>
  <sheetViews>
    <sheetView tabSelected="1" view="pageBreakPreview" zoomScaleSheetLayoutView="100" zoomScalePageLayoutView="0" workbookViewId="0" topLeftCell="A1">
      <selection activeCell="L121" sqref="L121"/>
    </sheetView>
  </sheetViews>
  <sheetFormatPr defaultColWidth="11.421875" defaultRowHeight="12.75"/>
  <cols>
    <col min="1" max="1" width="21.140625" style="0" customWidth="1"/>
    <col min="2" max="2" width="5.00390625" style="0" bestFit="1" customWidth="1"/>
    <col min="3" max="3" width="8.00390625" style="0" customWidth="1"/>
    <col min="4" max="4" width="2.00390625" style="0" bestFit="1" customWidth="1"/>
    <col min="5" max="5" width="3.421875" style="0" bestFit="1" customWidth="1"/>
    <col min="6" max="6" width="9.00390625" style="0" customWidth="1"/>
    <col min="7" max="7" width="17.421875" style="4" customWidth="1"/>
    <col min="8" max="8" width="3.00390625" style="4" customWidth="1"/>
    <col min="9" max="9" width="20.00390625" style="4" customWidth="1"/>
    <col min="10" max="10" width="17.8515625" style="0" customWidth="1"/>
    <col min="11" max="11" width="23.421875" style="0" customWidth="1"/>
    <col min="12" max="12" width="9.421875" style="0" customWidth="1"/>
  </cols>
  <sheetData>
    <row r="1" spans="1:11" ht="15">
      <c r="A1" s="67" t="s">
        <v>73</v>
      </c>
      <c r="D1" s="4"/>
      <c r="E1" s="4"/>
      <c r="H1"/>
      <c r="I1"/>
      <c r="K1" s="96" t="s">
        <v>127</v>
      </c>
    </row>
    <row r="2" spans="1:9" ht="15">
      <c r="A2" s="67" t="s">
        <v>74</v>
      </c>
      <c r="D2" s="4"/>
      <c r="E2" s="4"/>
      <c r="G2"/>
      <c r="H2"/>
      <c r="I2"/>
    </row>
    <row r="3" spans="4:9" ht="12.75">
      <c r="D3" s="4"/>
      <c r="E3" s="4"/>
      <c r="G3"/>
      <c r="H3"/>
      <c r="I3"/>
    </row>
    <row r="4" spans="1:9" ht="12.75">
      <c r="A4" s="68" t="s">
        <v>85</v>
      </c>
      <c r="B4" s="69"/>
      <c r="D4" s="4"/>
      <c r="E4" s="4"/>
      <c r="G4"/>
      <c r="H4"/>
      <c r="I4"/>
    </row>
    <row r="5" spans="1:9" ht="12.75">
      <c r="A5" s="70" t="s">
        <v>55</v>
      </c>
      <c r="B5" s="69"/>
      <c r="D5" s="4"/>
      <c r="E5" s="4"/>
      <c r="G5"/>
      <c r="H5"/>
      <c r="I5"/>
    </row>
    <row r="6" spans="1:9" ht="12.75">
      <c r="A6" s="70"/>
      <c r="B6" s="69"/>
      <c r="D6" s="4"/>
      <c r="E6" s="4"/>
      <c r="G6"/>
      <c r="H6"/>
      <c r="I6"/>
    </row>
    <row r="7" spans="1:9" ht="12.75">
      <c r="A7" s="89" t="s">
        <v>89</v>
      </c>
      <c r="D7" s="4"/>
      <c r="E7" s="4"/>
      <c r="G7"/>
      <c r="H7"/>
      <c r="I7"/>
    </row>
    <row r="8" spans="1:9" ht="12.75">
      <c r="A8" s="96" t="s">
        <v>86</v>
      </c>
      <c r="D8" s="4"/>
      <c r="E8" s="4"/>
      <c r="G8"/>
      <c r="H8"/>
      <c r="I8"/>
    </row>
    <row r="9" spans="1:9" ht="12.75">
      <c r="A9" s="96" t="s">
        <v>87</v>
      </c>
      <c r="D9" s="4"/>
      <c r="E9" s="4"/>
      <c r="G9"/>
      <c r="H9"/>
      <c r="I9"/>
    </row>
    <row r="10" spans="1:9" ht="12.75">
      <c r="A10" s="96" t="s">
        <v>94</v>
      </c>
      <c r="D10" s="4"/>
      <c r="E10" s="4"/>
      <c r="G10"/>
      <c r="H10"/>
      <c r="I10"/>
    </row>
    <row r="11" spans="1:9" ht="12.75">
      <c r="A11" s="96" t="s">
        <v>90</v>
      </c>
      <c r="D11" s="4"/>
      <c r="E11" s="4"/>
      <c r="G11"/>
      <c r="H11"/>
      <c r="I11"/>
    </row>
    <row r="12" spans="1:9" ht="12.75">
      <c r="A12" s="96" t="s">
        <v>88</v>
      </c>
      <c r="D12" s="4"/>
      <c r="E12" s="4"/>
      <c r="G12"/>
      <c r="H12"/>
      <c r="I12"/>
    </row>
    <row r="13" spans="4:9" ht="12.75">
      <c r="D13" s="4"/>
      <c r="E13" s="4"/>
      <c r="G13"/>
      <c r="H13"/>
      <c r="I13"/>
    </row>
    <row r="14" spans="1:9" ht="12.75">
      <c r="A14" s="66" t="s">
        <v>56</v>
      </c>
      <c r="D14" s="4"/>
      <c r="E14" s="4"/>
      <c r="G14"/>
      <c r="H14"/>
      <c r="I14"/>
    </row>
    <row r="15" spans="1:9" ht="12.75">
      <c r="A15" s="89" t="s">
        <v>97</v>
      </c>
      <c r="D15" s="4"/>
      <c r="E15" s="4"/>
      <c r="G15"/>
      <c r="H15"/>
      <c r="I15"/>
    </row>
    <row r="16" spans="1:9" ht="12.75">
      <c r="A16" s="89" t="s">
        <v>99</v>
      </c>
      <c r="D16" s="4"/>
      <c r="E16" s="4"/>
      <c r="G16"/>
      <c r="H16"/>
      <c r="I16"/>
    </row>
    <row r="17" spans="1:9" ht="12.75">
      <c r="A17" s="89" t="s">
        <v>95</v>
      </c>
      <c r="D17" s="4"/>
      <c r="E17" s="4"/>
      <c r="G17"/>
      <c r="H17"/>
      <c r="I17"/>
    </row>
    <row r="18" spans="1:9" ht="12.75">
      <c r="A18" s="89" t="s">
        <v>96</v>
      </c>
      <c r="D18" s="4"/>
      <c r="E18" s="4"/>
      <c r="G18"/>
      <c r="H18"/>
      <c r="I18"/>
    </row>
    <row r="19" spans="1:9" ht="12.75">
      <c r="A19" s="89"/>
      <c r="D19" s="4"/>
      <c r="E19" s="4"/>
      <c r="G19"/>
      <c r="H19"/>
      <c r="I19"/>
    </row>
    <row r="20" spans="1:9" ht="12.75">
      <c r="A20" s="66" t="s">
        <v>71</v>
      </c>
      <c r="D20" s="4"/>
      <c r="E20" s="4"/>
      <c r="G20"/>
      <c r="H20"/>
      <c r="I20"/>
    </row>
    <row r="21" spans="1:9" ht="12.75">
      <c r="A21" s="89" t="s">
        <v>98</v>
      </c>
      <c r="D21" s="4"/>
      <c r="E21" s="4"/>
      <c r="G21"/>
      <c r="H21"/>
      <c r="I21"/>
    </row>
    <row r="22" spans="1:9" ht="12.75">
      <c r="A22" s="66"/>
      <c r="D22" s="4"/>
      <c r="E22" s="4"/>
      <c r="G22"/>
      <c r="H22"/>
      <c r="I22"/>
    </row>
    <row r="23" spans="1:9" ht="12.75">
      <c r="A23" s="66" t="s">
        <v>83</v>
      </c>
      <c r="D23" s="4"/>
      <c r="E23" s="4"/>
      <c r="G23"/>
      <c r="H23"/>
      <c r="I23"/>
    </row>
    <row r="24" spans="4:9" ht="12.75">
      <c r="D24" s="4"/>
      <c r="E24" s="4"/>
      <c r="G24"/>
      <c r="H24"/>
      <c r="I24"/>
    </row>
    <row r="25" spans="1:9" ht="12.75">
      <c r="A25" s="89" t="s">
        <v>91</v>
      </c>
      <c r="D25" s="4"/>
      <c r="E25" s="4"/>
      <c r="G25"/>
      <c r="H25"/>
      <c r="I25"/>
    </row>
    <row r="26" spans="1:9" ht="12.75">
      <c r="A26" s="89" t="s">
        <v>92</v>
      </c>
      <c r="D26" s="4"/>
      <c r="E26" s="4"/>
      <c r="G26"/>
      <c r="H26"/>
      <c r="I26"/>
    </row>
    <row r="27" spans="4:9" ht="12.75">
      <c r="D27" s="4"/>
      <c r="E27" s="4"/>
      <c r="G27"/>
      <c r="H27"/>
      <c r="I27"/>
    </row>
    <row r="28" spans="1:9" ht="12.75">
      <c r="A28" s="71" t="s">
        <v>57</v>
      </c>
      <c r="D28" s="4"/>
      <c r="E28" s="4"/>
      <c r="G28"/>
      <c r="H28"/>
      <c r="I28"/>
    </row>
    <row r="29" spans="1:9" ht="12.75">
      <c r="A29" s="70" t="s">
        <v>116</v>
      </c>
      <c r="D29" s="4"/>
      <c r="E29" s="4"/>
      <c r="G29"/>
      <c r="H29"/>
      <c r="I29"/>
    </row>
    <row r="30" spans="4:9" ht="12.75">
      <c r="D30" s="4"/>
      <c r="E30" s="4"/>
      <c r="G30"/>
      <c r="H30"/>
      <c r="I30"/>
    </row>
    <row r="31" spans="1:9" ht="12.75">
      <c r="A31" s="66" t="s">
        <v>58</v>
      </c>
      <c r="D31" s="4"/>
      <c r="E31" s="4"/>
      <c r="G31"/>
      <c r="H31"/>
      <c r="I31"/>
    </row>
    <row r="32" spans="4:9" ht="12.75">
      <c r="D32" s="4"/>
      <c r="E32" s="4"/>
      <c r="G32"/>
      <c r="H32"/>
      <c r="I32"/>
    </row>
    <row r="33" spans="1:9" ht="12.75">
      <c r="A33" s="66" t="s">
        <v>59</v>
      </c>
      <c r="D33" s="4"/>
      <c r="E33" s="4"/>
      <c r="G33"/>
      <c r="H33"/>
      <c r="I33"/>
    </row>
    <row r="34" spans="4:9" ht="12.75">
      <c r="D34" s="4"/>
      <c r="E34" s="4"/>
      <c r="G34"/>
      <c r="H34"/>
      <c r="I34"/>
    </row>
    <row r="35" spans="1:9" ht="12.75">
      <c r="A35" s="148" t="s">
        <v>125</v>
      </c>
      <c r="B35" s="149"/>
      <c r="C35" s="149"/>
      <c r="D35" s="150"/>
      <c r="E35" s="150"/>
      <c r="F35" s="149"/>
      <c r="G35" s="149"/>
      <c r="H35" s="149"/>
      <c r="I35" s="149"/>
    </row>
    <row r="36" spans="1:9" ht="12.75">
      <c r="A36" s="149" t="s">
        <v>109</v>
      </c>
      <c r="B36" s="149"/>
      <c r="C36" s="149"/>
      <c r="D36" s="150"/>
      <c r="E36" s="150"/>
      <c r="F36" s="149"/>
      <c r="G36" s="149"/>
      <c r="H36" s="149"/>
      <c r="I36" s="149"/>
    </row>
    <row r="37" spans="1:9" ht="12.75">
      <c r="A37" s="149" t="s">
        <v>117</v>
      </c>
      <c r="B37" s="149"/>
      <c r="C37" s="149"/>
      <c r="D37" s="150"/>
      <c r="E37" s="150"/>
      <c r="F37" s="149"/>
      <c r="G37" s="149"/>
      <c r="H37" s="149"/>
      <c r="I37" s="149"/>
    </row>
    <row r="38" spans="1:9" ht="12.75">
      <c r="A38" s="149" t="s">
        <v>126</v>
      </c>
      <c r="D38" s="4"/>
      <c r="E38" s="4"/>
      <c r="G38"/>
      <c r="H38"/>
      <c r="I38"/>
    </row>
    <row r="39" spans="1:9" ht="13.5" thickBot="1">
      <c r="A39" s="149"/>
      <c r="D39" s="4"/>
      <c r="E39" s="4"/>
      <c r="G39"/>
      <c r="H39"/>
      <c r="I39"/>
    </row>
    <row r="40" spans="1:9" ht="12.75">
      <c r="A40" s="75" t="s">
        <v>60</v>
      </c>
      <c r="B40" s="76"/>
      <c r="C40" s="76"/>
      <c r="D40" s="77"/>
      <c r="E40" s="77"/>
      <c r="F40" s="76"/>
      <c r="G40" s="78"/>
      <c r="H40" s="78"/>
      <c r="I40" s="79"/>
    </row>
    <row r="41" spans="1:9" ht="12.75">
      <c r="A41" s="80" t="s">
        <v>61</v>
      </c>
      <c r="B41" s="72"/>
      <c r="C41" s="72"/>
      <c r="D41" s="73"/>
      <c r="E41" s="73"/>
      <c r="F41" s="72"/>
      <c r="G41" s="54"/>
      <c r="H41" s="54"/>
      <c r="I41" s="81"/>
    </row>
    <row r="42" spans="1:9" ht="12.75">
      <c r="A42" s="80"/>
      <c r="B42" s="72"/>
      <c r="C42" s="72"/>
      <c r="D42" s="73"/>
      <c r="E42" s="73"/>
      <c r="F42" s="72"/>
      <c r="G42" s="54"/>
      <c r="H42" s="54"/>
      <c r="I42" s="81"/>
    </row>
    <row r="43" spans="1:9" ht="15.75">
      <c r="A43" s="82" t="s">
        <v>62</v>
      </c>
      <c r="B43" s="74" t="s">
        <v>63</v>
      </c>
      <c r="C43" s="72"/>
      <c r="D43" s="72"/>
      <c r="E43" s="73"/>
      <c r="F43" s="72"/>
      <c r="G43" s="54"/>
      <c r="H43" s="54"/>
      <c r="I43" s="81"/>
    </row>
    <row r="44" spans="1:9" ht="12.75">
      <c r="A44" s="83"/>
      <c r="B44" s="72" t="s">
        <v>64</v>
      </c>
      <c r="C44" s="72"/>
      <c r="D44" s="72"/>
      <c r="E44" s="73"/>
      <c r="F44" s="72"/>
      <c r="G44" s="54"/>
      <c r="H44" s="54"/>
      <c r="I44" s="81"/>
    </row>
    <row r="45" spans="1:9" ht="12.75">
      <c r="A45" s="83"/>
      <c r="B45" s="72" t="s">
        <v>65</v>
      </c>
      <c r="C45" s="72"/>
      <c r="D45" s="72"/>
      <c r="E45" s="73"/>
      <c r="F45" s="72"/>
      <c r="G45" s="54"/>
      <c r="H45" s="54"/>
      <c r="I45" s="81"/>
    </row>
    <row r="46" spans="1:9" ht="12.75">
      <c r="A46" s="83" t="s">
        <v>66</v>
      </c>
      <c r="B46" s="72" t="s">
        <v>67</v>
      </c>
      <c r="C46" s="72"/>
      <c r="D46" s="72"/>
      <c r="E46" s="73"/>
      <c r="F46" s="72"/>
      <c r="G46" s="54"/>
      <c r="H46" s="54"/>
      <c r="I46" s="81"/>
    </row>
    <row r="47" spans="1:9" ht="12.75">
      <c r="A47" s="123" t="s">
        <v>84</v>
      </c>
      <c r="B47" s="72" t="s">
        <v>68</v>
      </c>
      <c r="C47" s="72"/>
      <c r="D47" s="72"/>
      <c r="E47" s="73"/>
      <c r="F47" s="72"/>
      <c r="G47" s="54"/>
      <c r="H47" s="54"/>
      <c r="I47" s="81"/>
    </row>
    <row r="48" spans="1:9" ht="12.75">
      <c r="A48" s="83" t="s">
        <v>69</v>
      </c>
      <c r="B48" s="174" t="s">
        <v>124</v>
      </c>
      <c r="C48" s="72"/>
      <c r="D48" s="72"/>
      <c r="E48" s="73"/>
      <c r="F48" s="72"/>
      <c r="G48" s="54"/>
      <c r="H48" s="54"/>
      <c r="I48" s="81"/>
    </row>
    <row r="49" spans="1:9" ht="13.5" thickBot="1">
      <c r="A49" s="84"/>
      <c r="B49" s="125" t="s">
        <v>70</v>
      </c>
      <c r="C49" s="85"/>
      <c r="D49" s="85"/>
      <c r="E49" s="86"/>
      <c r="F49" s="85"/>
      <c r="G49" s="87"/>
      <c r="H49" s="87"/>
      <c r="I49" s="88"/>
    </row>
    <row r="50" spans="1:6" ht="12.75">
      <c r="A50" s="54"/>
      <c r="B50" s="54"/>
      <c r="C50" s="54"/>
      <c r="D50" s="54"/>
      <c r="E50" s="54"/>
      <c r="F50" s="54"/>
    </row>
    <row r="51" spans="1:9" ht="12.75">
      <c r="A51" s="148" t="s">
        <v>125</v>
      </c>
      <c r="B51" s="149"/>
      <c r="C51" s="149"/>
      <c r="D51" s="150"/>
      <c r="E51" s="150"/>
      <c r="F51" s="149"/>
      <c r="G51" s="149"/>
      <c r="H51" s="149"/>
      <c r="I51" s="149"/>
    </row>
    <row r="52" spans="1:9" ht="12.75">
      <c r="A52" s="149" t="s">
        <v>109</v>
      </c>
      <c r="B52" s="149"/>
      <c r="C52" s="149"/>
      <c r="D52" s="150"/>
      <c r="E52" s="150"/>
      <c r="F52" s="149"/>
      <c r="G52" s="149"/>
      <c r="H52" s="149"/>
      <c r="I52" s="149"/>
    </row>
    <row r="53" spans="1:9" ht="12.75">
      <c r="A53" s="149" t="s">
        <v>117</v>
      </c>
      <c r="B53" s="149"/>
      <c r="C53" s="149"/>
      <c r="D53" s="150"/>
      <c r="E53" s="150"/>
      <c r="F53" s="149"/>
      <c r="G53" s="149"/>
      <c r="H53" s="149"/>
      <c r="I53" s="149"/>
    </row>
    <row r="54" spans="1:9" ht="12.75">
      <c r="A54" s="149" t="s">
        <v>126</v>
      </c>
      <c r="B54" s="149"/>
      <c r="C54" s="149"/>
      <c r="D54" s="150"/>
      <c r="E54" s="150"/>
      <c r="F54" s="149"/>
      <c r="G54" s="149"/>
      <c r="H54" s="149"/>
      <c r="I54" s="149"/>
    </row>
    <row r="55" spans="1:9" ht="12.75">
      <c r="A55" s="149"/>
      <c r="B55" s="149"/>
      <c r="C55" s="149"/>
      <c r="D55" s="150"/>
      <c r="E55" s="150"/>
      <c r="F55" s="149"/>
      <c r="G55" s="149"/>
      <c r="H55" s="149"/>
      <c r="I55" s="149"/>
    </row>
    <row r="56" spans="1:13" ht="17.25">
      <c r="A56" s="1" t="s">
        <v>0</v>
      </c>
      <c r="B56" s="2"/>
      <c r="C56" s="3"/>
      <c r="D56" s="3"/>
      <c r="E56" s="3"/>
      <c r="H56" s="5" t="s">
        <v>1</v>
      </c>
      <c r="I56" s="6">
        <v>2023</v>
      </c>
      <c r="J56" s="195" t="s">
        <v>128</v>
      </c>
      <c r="K56" s="8"/>
      <c r="L56" s="8"/>
      <c r="M56" s="9"/>
    </row>
    <row r="57" spans="1:13" ht="12.75" thickBot="1">
      <c r="A57" s="10"/>
      <c r="B57" s="8"/>
      <c r="C57" s="8"/>
      <c r="D57" s="8"/>
      <c r="E57" s="8"/>
      <c r="F57" s="8"/>
      <c r="G57" s="8"/>
      <c r="J57" s="8"/>
      <c r="K57" s="8"/>
      <c r="L57" s="8"/>
      <c r="M57" s="8"/>
    </row>
    <row r="58" spans="1:13" ht="13.5" thickBot="1">
      <c r="A58" s="11" t="s">
        <v>2</v>
      </c>
      <c r="B58" s="8"/>
      <c r="C58" s="8"/>
      <c r="D58" s="8"/>
      <c r="E58" s="8"/>
      <c r="F58" s="8"/>
      <c r="G58" s="8"/>
      <c r="H58" s="12" t="s">
        <v>53</v>
      </c>
      <c r="I58" s="13" t="s">
        <v>3</v>
      </c>
      <c r="J58" s="8"/>
      <c r="K58" s="8"/>
      <c r="L58" s="8"/>
      <c r="M58" s="8"/>
    </row>
    <row r="59" spans="1:13" ht="13.5" thickBot="1">
      <c r="A59" s="11" t="s">
        <v>102</v>
      </c>
      <c r="B59" s="8"/>
      <c r="C59" s="8"/>
      <c r="D59" s="8"/>
      <c r="E59" s="8"/>
      <c r="F59" s="8"/>
      <c r="G59" s="8"/>
      <c r="H59" s="12"/>
      <c r="I59" s="13" t="s">
        <v>4</v>
      </c>
      <c r="J59" s="8"/>
      <c r="K59" s="8"/>
      <c r="L59" s="8"/>
      <c r="M59" s="8"/>
    </row>
    <row r="60" spans="1:13" ht="12.75">
      <c r="A60" s="11" t="s">
        <v>103</v>
      </c>
      <c r="B60" s="8"/>
      <c r="C60" s="8"/>
      <c r="D60" s="8"/>
      <c r="E60" s="8"/>
      <c r="F60" s="8"/>
      <c r="G60" s="8"/>
      <c r="H60" s="126"/>
      <c r="I60" s="127" t="s">
        <v>54</v>
      </c>
      <c r="J60" s="8"/>
      <c r="K60" s="8"/>
      <c r="L60" s="8"/>
      <c r="M60" s="8"/>
    </row>
    <row r="61" spans="1:13" ht="12.75">
      <c r="A61" s="11" t="s">
        <v>104</v>
      </c>
      <c r="B61" s="8"/>
      <c r="C61" s="8"/>
      <c r="D61" s="8"/>
      <c r="E61" s="8"/>
      <c r="F61" s="8"/>
      <c r="G61" s="8"/>
      <c r="H61" s="126"/>
      <c r="I61" s="127"/>
      <c r="J61" s="8"/>
      <c r="K61" s="8"/>
      <c r="L61" s="8"/>
      <c r="M61" s="8"/>
    </row>
    <row r="62" spans="1:13" ht="12.75">
      <c r="A62" s="11" t="s">
        <v>105</v>
      </c>
      <c r="B62" s="8"/>
      <c r="C62" s="8"/>
      <c r="D62" s="8"/>
      <c r="E62" s="8"/>
      <c r="F62" s="8"/>
      <c r="G62" s="8"/>
      <c r="H62" s="126"/>
      <c r="I62" s="127"/>
      <c r="J62" s="8"/>
      <c r="K62" s="8"/>
      <c r="L62" s="8"/>
      <c r="M62" s="8"/>
    </row>
    <row r="63" spans="2:13" ht="12.75">
      <c r="B63" s="8"/>
      <c r="C63" s="8"/>
      <c r="D63" s="8"/>
      <c r="E63" s="8"/>
      <c r="F63" s="8"/>
      <c r="G63" s="8"/>
      <c r="H63" s="126"/>
      <c r="I63" s="127"/>
      <c r="J63" s="8"/>
      <c r="K63" s="8"/>
      <c r="L63" s="8"/>
      <c r="M63" s="8"/>
    </row>
    <row r="64" spans="1:13" ht="12.75">
      <c r="A64" s="11" t="s">
        <v>106</v>
      </c>
      <c r="B64" s="129" t="s">
        <v>107</v>
      </c>
      <c r="C64" s="8"/>
      <c r="D64" s="8"/>
      <c r="E64" s="8"/>
      <c r="F64" s="8"/>
      <c r="G64" s="8"/>
      <c r="H64" s="126"/>
      <c r="I64" s="127"/>
      <c r="J64" s="8"/>
      <c r="K64" s="8"/>
      <c r="L64" s="8"/>
      <c r="M64" s="8"/>
    </row>
    <row r="65" spans="1:13" ht="15">
      <c r="A65" s="130"/>
      <c r="B65" s="131" t="s">
        <v>108</v>
      </c>
      <c r="C65" s="132"/>
      <c r="D65" s="132"/>
      <c r="E65" s="132"/>
      <c r="F65" s="132"/>
      <c r="G65" s="132"/>
      <c r="H65" s="126"/>
      <c r="I65" s="127"/>
      <c r="J65" s="8"/>
      <c r="K65" s="8"/>
      <c r="L65" s="8"/>
      <c r="M65" s="8"/>
    </row>
    <row r="66" spans="1:13" ht="15">
      <c r="A66" s="130"/>
      <c r="B66" s="131"/>
      <c r="C66" s="132"/>
      <c r="D66" s="132"/>
      <c r="E66" s="132"/>
      <c r="F66" s="132"/>
      <c r="G66" s="132"/>
      <c r="H66" s="126"/>
      <c r="I66" s="127"/>
      <c r="J66" s="8"/>
      <c r="K66" s="8"/>
      <c r="L66" s="8"/>
      <c r="M66" s="8"/>
    </row>
    <row r="67" spans="1:13" ht="15">
      <c r="A67" s="130"/>
      <c r="B67" s="131"/>
      <c r="C67" s="132"/>
      <c r="D67" s="132"/>
      <c r="E67" s="132"/>
      <c r="F67" s="132"/>
      <c r="G67" s="132"/>
      <c r="H67" s="126"/>
      <c r="I67" s="127"/>
      <c r="J67" s="8"/>
      <c r="K67" s="8"/>
      <c r="L67" s="8"/>
      <c r="M67" s="8"/>
    </row>
    <row r="68" spans="1:13" ht="15">
      <c r="A68" s="130"/>
      <c r="B68" s="131"/>
      <c r="C68" s="132"/>
      <c r="D68" s="132"/>
      <c r="E68" s="132"/>
      <c r="F68" s="132"/>
      <c r="G68" s="132"/>
      <c r="H68" s="126"/>
      <c r="I68" s="127"/>
      <c r="J68" s="8"/>
      <c r="K68" s="8"/>
      <c r="L68" s="8"/>
      <c r="M68" s="8"/>
    </row>
    <row r="69" spans="1:13" ht="15">
      <c r="A69" s="130"/>
      <c r="B69" s="131"/>
      <c r="C69" s="132"/>
      <c r="D69" s="132"/>
      <c r="E69" s="132"/>
      <c r="F69" s="132"/>
      <c r="G69" s="132"/>
      <c r="H69" s="126"/>
      <c r="I69" s="127"/>
      <c r="J69" s="8"/>
      <c r="K69" s="8"/>
      <c r="L69" s="8"/>
      <c r="M69" s="8"/>
    </row>
    <row r="70" spans="1:13" ht="15">
      <c r="A70" s="130"/>
      <c r="B70" s="131"/>
      <c r="C70" s="132"/>
      <c r="D70" s="132"/>
      <c r="E70" s="132"/>
      <c r="F70" s="132"/>
      <c r="G70" s="132"/>
      <c r="H70" s="126"/>
      <c r="I70" s="127"/>
      <c r="J70" s="8"/>
      <c r="K70" s="8"/>
      <c r="L70" s="8"/>
      <c r="M70" s="8"/>
    </row>
    <row r="71" spans="1:13" ht="15">
      <c r="A71" s="130"/>
      <c r="B71" s="131"/>
      <c r="C71" s="132"/>
      <c r="D71" s="132"/>
      <c r="E71" s="132"/>
      <c r="F71" s="132"/>
      <c r="G71" s="132"/>
      <c r="H71" s="126"/>
      <c r="I71" s="127"/>
      <c r="J71" s="8"/>
      <c r="K71" s="8"/>
      <c r="L71" s="8"/>
      <c r="M71" s="8"/>
    </row>
    <row r="72" spans="1:13" ht="15">
      <c r="A72" s="130"/>
      <c r="B72" s="131"/>
      <c r="C72" s="132"/>
      <c r="D72" s="132"/>
      <c r="E72" s="132"/>
      <c r="F72" s="132"/>
      <c r="G72" s="132"/>
      <c r="H72" s="126"/>
      <c r="I72" s="127"/>
      <c r="J72" s="8"/>
      <c r="K72" s="8"/>
      <c r="L72" s="8"/>
      <c r="M72" s="8"/>
    </row>
    <row r="73" spans="1:13" ht="12.75">
      <c r="A73" s="11"/>
      <c r="B73" s="8"/>
      <c r="C73" s="8"/>
      <c r="D73" s="8"/>
      <c r="E73" s="8"/>
      <c r="F73" s="8"/>
      <c r="G73" s="8"/>
      <c r="H73" s="126"/>
      <c r="I73" s="127"/>
      <c r="J73" s="8"/>
      <c r="K73" s="8"/>
      <c r="L73" s="8"/>
      <c r="M73" s="8"/>
    </row>
    <row r="74" spans="1:13" ht="12.75">
      <c r="A74" s="11"/>
      <c r="B74" s="8"/>
      <c r="C74" s="8"/>
      <c r="D74" s="8"/>
      <c r="E74" s="8"/>
      <c r="F74" s="8"/>
      <c r="G74" s="8"/>
      <c r="H74" s="126"/>
      <c r="I74" s="127"/>
      <c r="J74" s="8"/>
      <c r="K74" s="8"/>
      <c r="L74" s="8"/>
      <c r="M74" s="8"/>
    </row>
    <row r="75" spans="1:13" ht="12.75">
      <c r="A75" s="11"/>
      <c r="B75" s="8"/>
      <c r="C75" s="8"/>
      <c r="D75" s="8"/>
      <c r="E75" s="8"/>
      <c r="F75" s="8"/>
      <c r="G75" s="8"/>
      <c r="H75" s="126"/>
      <c r="I75" s="127"/>
      <c r="J75" s="8"/>
      <c r="K75" s="8"/>
      <c r="L75" s="8"/>
      <c r="M75" s="8"/>
    </row>
    <row r="76" spans="2:13" ht="13.5" thickBot="1">
      <c r="B76" s="8"/>
      <c r="C76" s="8"/>
      <c r="D76" s="8"/>
      <c r="E76" s="8"/>
      <c r="F76" s="8"/>
      <c r="G76" s="8"/>
      <c r="H76" s="14"/>
      <c r="I76" s="15"/>
      <c r="J76" s="8"/>
      <c r="K76" s="16" t="s">
        <v>5</v>
      </c>
      <c r="L76" s="8"/>
      <c r="M76" s="8"/>
    </row>
    <row r="77" spans="1:27" ht="12.75">
      <c r="A77" s="17" t="s">
        <v>6</v>
      </c>
      <c r="B77" s="18"/>
      <c r="C77" s="19" t="s">
        <v>7</v>
      </c>
      <c r="D77" s="20"/>
      <c r="E77" s="21"/>
      <c r="F77" s="22" t="s">
        <v>8</v>
      </c>
      <c r="G77" s="22" t="s">
        <v>7</v>
      </c>
      <c r="H77" s="185" t="s">
        <v>7</v>
      </c>
      <c r="I77" s="186"/>
      <c r="J77" s="8"/>
      <c r="K77" s="23" t="s">
        <v>9</v>
      </c>
      <c r="L77" s="24" t="s">
        <v>10</v>
      </c>
      <c r="M77" s="24" t="s">
        <v>10</v>
      </c>
      <c r="N77" s="24" t="s">
        <v>10</v>
      </c>
      <c r="O77" s="24" t="s">
        <v>10</v>
      </c>
      <c r="P77" s="24" t="s">
        <v>10</v>
      </c>
      <c r="Q77" s="24" t="s">
        <v>10</v>
      </c>
      <c r="R77" s="24" t="s">
        <v>10</v>
      </c>
      <c r="S77" s="24" t="s">
        <v>10</v>
      </c>
      <c r="T77" s="24" t="s">
        <v>10</v>
      </c>
      <c r="U77" s="24" t="s">
        <v>10</v>
      </c>
      <c r="V77" s="25" t="s">
        <v>10</v>
      </c>
      <c r="W77" s="25" t="s">
        <v>10</v>
      </c>
      <c r="X77" s="25" t="s">
        <v>10</v>
      </c>
      <c r="Y77" s="25" t="s">
        <v>10</v>
      </c>
      <c r="Z77" s="25" t="s">
        <v>10</v>
      </c>
      <c r="AA77" s="25" t="s">
        <v>10</v>
      </c>
    </row>
    <row r="78" spans="1:27" ht="12.75" thickBot="1">
      <c r="A78" s="26" t="s">
        <v>11</v>
      </c>
      <c r="B78" s="27"/>
      <c r="C78" s="28" t="s">
        <v>12</v>
      </c>
      <c r="D78" s="29"/>
      <c r="E78" s="30"/>
      <c r="F78" s="31" t="s">
        <v>13</v>
      </c>
      <c r="G78" s="32" t="s">
        <v>14</v>
      </c>
      <c r="H78" s="187" t="s">
        <v>15</v>
      </c>
      <c r="I78" s="188"/>
      <c r="J78" s="8"/>
      <c r="K78" s="33" t="s">
        <v>16</v>
      </c>
      <c r="L78" s="34" t="s">
        <v>17</v>
      </c>
      <c r="M78" s="34" t="s">
        <v>18</v>
      </c>
      <c r="N78" s="34" t="s">
        <v>19</v>
      </c>
      <c r="O78" s="34" t="s">
        <v>20</v>
      </c>
      <c r="P78" s="34" t="s">
        <v>21</v>
      </c>
      <c r="Q78" s="34" t="s">
        <v>22</v>
      </c>
      <c r="R78" s="34" t="s">
        <v>23</v>
      </c>
      <c r="S78" s="34" t="s">
        <v>24</v>
      </c>
      <c r="T78" s="34" t="s">
        <v>25</v>
      </c>
      <c r="U78" s="34" t="s">
        <v>26</v>
      </c>
      <c r="V78" s="35" t="s">
        <v>27</v>
      </c>
      <c r="W78" s="35" t="s">
        <v>118</v>
      </c>
      <c r="X78" s="35" t="s">
        <v>119</v>
      </c>
      <c r="Y78" s="35" t="s">
        <v>120</v>
      </c>
      <c r="Z78" s="35" t="s">
        <v>121</v>
      </c>
      <c r="AA78" s="35" t="s">
        <v>122</v>
      </c>
    </row>
    <row r="79" spans="1:27" ht="12.75">
      <c r="A79" s="36" t="s">
        <v>28</v>
      </c>
      <c r="B79" s="189">
        <v>0</v>
      </c>
      <c r="C79" s="190"/>
      <c r="D79" s="20"/>
      <c r="E79" s="21"/>
      <c r="F79" s="151">
        <f>IF($I$56=2009,K79,0)+IF($I$56=2010,L79,0)+IF($I$56=2011,M79,0)+IF($I$56=2012,N79,0)+IF($I$56=2013,O79,0)+IF($I$56=2014,P79,0)+IF($I$56=2015,Q79,0)+IF($I$56=2016,R79,0)+IF($I$56=2017,S79,0)+IF($I$56=2018,T79,0)+IF($I$56=2019,U79,0)+IF($I$56=2020,V79,0)+IF($I$56=2021,W79,0)+IF($I$56=2022,X79,0)+IF($I$56=2023,Y79,0)+IF($I$56=2024,Z79,0)+IF($I$56=2025,AA79,0)</f>
        <v>0.9961</v>
      </c>
      <c r="G79" s="152">
        <f aca="true" t="shared" si="0" ref="G79:G112">B79/F79</f>
        <v>0</v>
      </c>
      <c r="H79" s="153"/>
      <c r="I79" s="154"/>
      <c r="J79" s="155">
        <f>1/F79</f>
        <v>1.0039152695512499</v>
      </c>
      <c r="K79" s="156">
        <v>1.4935</v>
      </c>
      <c r="L79" s="157">
        <v>1.4765</v>
      </c>
      <c r="M79" s="98">
        <v>1.2779</v>
      </c>
      <c r="N79" s="98">
        <v>1.2108</v>
      </c>
      <c r="O79" s="119">
        <v>1.2288</v>
      </c>
      <c r="P79" s="98">
        <v>1.2317</v>
      </c>
      <c r="Q79" s="98">
        <v>1.094</v>
      </c>
      <c r="R79" s="133">
        <v>1.0941</v>
      </c>
      <c r="S79" s="98">
        <v>1.0714</v>
      </c>
      <c r="T79" s="98">
        <v>1.1723</v>
      </c>
      <c r="U79" s="98">
        <v>1.1297</v>
      </c>
      <c r="V79" s="133">
        <v>1.0765</v>
      </c>
      <c r="W79" s="158">
        <v>1.0794</v>
      </c>
      <c r="X79" s="134">
        <v>1.0401</v>
      </c>
      <c r="Y79" s="134">
        <v>0.9961</v>
      </c>
      <c r="Z79" s="134">
        <v>0</v>
      </c>
      <c r="AA79" s="134">
        <v>0</v>
      </c>
    </row>
    <row r="80" spans="1:27" ht="12.75">
      <c r="A80" s="37" t="s">
        <v>28</v>
      </c>
      <c r="B80" s="177">
        <v>0</v>
      </c>
      <c r="C80" s="178"/>
      <c r="D80" s="7"/>
      <c r="E80" s="38"/>
      <c r="F80" s="120">
        <f>F79</f>
        <v>0.9961</v>
      </c>
      <c r="G80" s="159">
        <f t="shared" si="0"/>
        <v>0</v>
      </c>
      <c r="H80" s="100"/>
      <c r="I80" s="101"/>
      <c r="J80" s="155"/>
      <c r="K80" s="156">
        <f aca="true" t="shared" si="1" ref="K80:U80">K79</f>
        <v>1.4935</v>
      </c>
      <c r="L80" s="157">
        <f t="shared" si="1"/>
        <v>1.4765</v>
      </c>
      <c r="M80" s="120">
        <f t="shared" si="1"/>
        <v>1.2779</v>
      </c>
      <c r="N80" s="120">
        <f t="shared" si="1"/>
        <v>1.2108</v>
      </c>
      <c r="O80" s="120">
        <f t="shared" si="1"/>
        <v>1.2288</v>
      </c>
      <c r="P80" s="120">
        <f t="shared" si="1"/>
        <v>1.2317</v>
      </c>
      <c r="Q80" s="120">
        <f t="shared" si="1"/>
        <v>1.094</v>
      </c>
      <c r="R80" s="120">
        <f t="shared" si="1"/>
        <v>1.0941</v>
      </c>
      <c r="S80" s="120">
        <f>S79</f>
        <v>1.0714</v>
      </c>
      <c r="T80" s="120">
        <f t="shared" si="1"/>
        <v>1.1723</v>
      </c>
      <c r="U80" s="120">
        <f t="shared" si="1"/>
        <v>1.1297</v>
      </c>
      <c r="V80" s="160">
        <f aca="true" t="shared" si="2" ref="V80:AA80">V79</f>
        <v>1.0765</v>
      </c>
      <c r="W80" s="161">
        <f t="shared" si="2"/>
        <v>1.0794</v>
      </c>
      <c r="X80" s="161">
        <f t="shared" si="2"/>
        <v>1.0401</v>
      </c>
      <c r="Y80" s="161">
        <f t="shared" si="2"/>
        <v>0.9961</v>
      </c>
      <c r="Z80" s="161">
        <f t="shared" si="2"/>
        <v>0</v>
      </c>
      <c r="AA80" s="161">
        <f t="shared" si="2"/>
        <v>0</v>
      </c>
    </row>
    <row r="81" spans="1:27" ht="12.75">
      <c r="A81" s="39" t="s">
        <v>28</v>
      </c>
      <c r="B81" s="183">
        <v>0</v>
      </c>
      <c r="C81" s="184"/>
      <c r="D81" s="40"/>
      <c r="E81" s="41"/>
      <c r="F81" s="162">
        <f>F80</f>
        <v>0.9961</v>
      </c>
      <c r="G81" s="163">
        <f t="shared" si="0"/>
        <v>0</v>
      </c>
      <c r="H81" s="164" t="s">
        <v>29</v>
      </c>
      <c r="I81" s="165">
        <f>SUM(G79:G81)</f>
        <v>0</v>
      </c>
      <c r="J81" s="155"/>
      <c r="K81" s="156">
        <f aca="true" t="shared" si="3" ref="K81:V81">K79</f>
        <v>1.4935</v>
      </c>
      <c r="L81" s="157">
        <f t="shared" si="3"/>
        <v>1.4765</v>
      </c>
      <c r="M81" s="120">
        <f t="shared" si="3"/>
        <v>1.2779</v>
      </c>
      <c r="N81" s="120">
        <f t="shared" si="3"/>
        <v>1.2108</v>
      </c>
      <c r="O81" s="120">
        <f t="shared" si="3"/>
        <v>1.2288</v>
      </c>
      <c r="P81" s="120">
        <f t="shared" si="3"/>
        <v>1.2317</v>
      </c>
      <c r="Q81" s="120">
        <f>Q79</f>
        <v>1.094</v>
      </c>
      <c r="R81" s="120">
        <f t="shared" si="3"/>
        <v>1.0941</v>
      </c>
      <c r="S81" s="120">
        <f t="shared" si="3"/>
        <v>1.0714</v>
      </c>
      <c r="T81" s="120">
        <f t="shared" si="3"/>
        <v>1.1723</v>
      </c>
      <c r="U81" s="120">
        <f t="shared" si="3"/>
        <v>1.1297</v>
      </c>
      <c r="V81" s="160">
        <f t="shared" si="3"/>
        <v>1.0765</v>
      </c>
      <c r="W81" s="161">
        <f>W79</f>
        <v>1.0794</v>
      </c>
      <c r="X81" s="161">
        <f>X79</f>
        <v>1.0401</v>
      </c>
      <c r="Y81" s="161">
        <f>Y79</f>
        <v>0.9961</v>
      </c>
      <c r="Z81" s="161">
        <f>Z79</f>
        <v>0</v>
      </c>
      <c r="AA81" s="161">
        <f>AA79</f>
        <v>0</v>
      </c>
    </row>
    <row r="82" spans="1:27" ht="12.75">
      <c r="A82" s="37" t="s">
        <v>30</v>
      </c>
      <c r="B82" s="175">
        <f>B79</f>
        <v>0</v>
      </c>
      <c r="C82" s="176"/>
      <c r="D82" s="7"/>
      <c r="E82" s="42"/>
      <c r="F82" s="120">
        <f>IF($I$56=2009,K82,0)+IF($I$56=2010,L82,0)+IF($I$56=2011,M82,0)+IF($I$56=2012,N82,0)+IF($I$56=2013,O82,0)+IF($I$56=2014,P82,0)+IF($I$56=2015,Q82,0)+IF($I$56=2016,R82,0)+IF($I$56=2017,S82,0)+IF($I$56=2018,T82,0)+IF($I$56=2019,U82,0)+IF($I$56=2020,V82,0)+IF($I$56=2021,W82,0)+IF($I$56=2022,X82,0)+IF($I$56=2023,Y82,0)+IF($I$56=2024,Z82,0)+IF($I$56=2025,AA82,0)</f>
        <v>0.9905</v>
      </c>
      <c r="G82" s="159">
        <f t="shared" si="0"/>
        <v>0</v>
      </c>
      <c r="H82" s="166"/>
      <c r="I82" s="167"/>
      <c r="J82" s="155">
        <f>1/F82</f>
        <v>1.0095911155981827</v>
      </c>
      <c r="K82" s="156">
        <v>1.4904</v>
      </c>
      <c r="L82" s="157">
        <v>1.4671</v>
      </c>
      <c r="M82" s="98">
        <v>1.2974</v>
      </c>
      <c r="N82" s="98">
        <v>1.2071</v>
      </c>
      <c r="O82" s="119">
        <v>1.2298</v>
      </c>
      <c r="P82" s="98">
        <v>1.2212</v>
      </c>
      <c r="Q82" s="98">
        <v>1.0618</v>
      </c>
      <c r="R82" s="133">
        <v>1.1018</v>
      </c>
      <c r="S82" s="98">
        <v>1.066</v>
      </c>
      <c r="T82" s="98">
        <v>1.1542</v>
      </c>
      <c r="U82" s="98">
        <v>1.1368</v>
      </c>
      <c r="V82" s="133">
        <v>1.0648</v>
      </c>
      <c r="W82" s="158">
        <v>1.0858</v>
      </c>
      <c r="X82" s="134">
        <v>1.0461</v>
      </c>
      <c r="Y82" s="134">
        <v>0.9905</v>
      </c>
      <c r="Z82" s="134">
        <v>0</v>
      </c>
      <c r="AA82" s="134">
        <v>0</v>
      </c>
    </row>
    <row r="83" spans="1:27" ht="12.75">
      <c r="A83" s="37" t="s">
        <v>30</v>
      </c>
      <c r="B83" s="177">
        <v>0</v>
      </c>
      <c r="C83" s="178"/>
      <c r="D83" s="7"/>
      <c r="E83" s="38"/>
      <c r="F83" s="120">
        <f>F82</f>
        <v>0.9905</v>
      </c>
      <c r="G83" s="159">
        <f t="shared" si="0"/>
        <v>0</v>
      </c>
      <c r="H83" s="100"/>
      <c r="I83" s="101"/>
      <c r="J83" s="155"/>
      <c r="K83" s="156">
        <f aca="true" t="shared" si="4" ref="K83:AA83">K82</f>
        <v>1.4904</v>
      </c>
      <c r="L83" s="157">
        <f t="shared" si="4"/>
        <v>1.4671</v>
      </c>
      <c r="M83" s="120">
        <f t="shared" si="4"/>
        <v>1.2974</v>
      </c>
      <c r="N83" s="120">
        <f t="shared" si="4"/>
        <v>1.2071</v>
      </c>
      <c r="O83" s="120">
        <f t="shared" si="4"/>
        <v>1.2298</v>
      </c>
      <c r="P83" s="120">
        <f t="shared" si="4"/>
        <v>1.2212</v>
      </c>
      <c r="Q83" s="120">
        <f t="shared" si="4"/>
        <v>1.0618</v>
      </c>
      <c r="R83" s="120">
        <f t="shared" si="4"/>
        <v>1.1018</v>
      </c>
      <c r="S83" s="120">
        <f t="shared" si="4"/>
        <v>1.066</v>
      </c>
      <c r="T83" s="120">
        <f t="shared" si="4"/>
        <v>1.1542</v>
      </c>
      <c r="U83" s="120">
        <f t="shared" si="4"/>
        <v>1.1368</v>
      </c>
      <c r="V83" s="160">
        <f t="shared" si="4"/>
        <v>1.0648</v>
      </c>
      <c r="W83" s="161">
        <f t="shared" si="4"/>
        <v>1.0858</v>
      </c>
      <c r="X83" s="161">
        <f t="shared" si="4"/>
        <v>1.0461</v>
      </c>
      <c r="Y83" s="161">
        <f t="shared" si="4"/>
        <v>0.9905</v>
      </c>
      <c r="Z83" s="161">
        <f t="shared" si="4"/>
        <v>0</v>
      </c>
      <c r="AA83" s="161">
        <f t="shared" si="4"/>
        <v>0</v>
      </c>
    </row>
    <row r="84" spans="1:27" ht="12.75">
      <c r="A84" s="39" t="s">
        <v>30</v>
      </c>
      <c r="B84" s="183">
        <v>0</v>
      </c>
      <c r="C84" s="184"/>
      <c r="D84" s="40"/>
      <c r="E84" s="41"/>
      <c r="F84" s="162">
        <f>F83</f>
        <v>0.9905</v>
      </c>
      <c r="G84" s="163">
        <f t="shared" si="0"/>
        <v>0</v>
      </c>
      <c r="H84" s="164" t="s">
        <v>29</v>
      </c>
      <c r="I84" s="165">
        <f>SUM(G82:G84)</f>
        <v>0</v>
      </c>
      <c r="J84" s="155"/>
      <c r="K84" s="156">
        <f aca="true" t="shared" si="5" ref="K84:AA84">K82</f>
        <v>1.4904</v>
      </c>
      <c r="L84" s="157">
        <f t="shared" si="5"/>
        <v>1.4671</v>
      </c>
      <c r="M84" s="120">
        <f t="shared" si="5"/>
        <v>1.2974</v>
      </c>
      <c r="N84" s="120">
        <f t="shared" si="5"/>
        <v>1.2071</v>
      </c>
      <c r="O84" s="120">
        <f t="shared" si="5"/>
        <v>1.2298</v>
      </c>
      <c r="P84" s="120">
        <f t="shared" si="5"/>
        <v>1.2212</v>
      </c>
      <c r="Q84" s="120">
        <f t="shared" si="5"/>
        <v>1.0618</v>
      </c>
      <c r="R84" s="120">
        <f t="shared" si="5"/>
        <v>1.1018</v>
      </c>
      <c r="S84" s="120">
        <f t="shared" si="5"/>
        <v>1.066</v>
      </c>
      <c r="T84" s="120">
        <f t="shared" si="5"/>
        <v>1.1542</v>
      </c>
      <c r="U84" s="120">
        <f t="shared" si="5"/>
        <v>1.1368</v>
      </c>
      <c r="V84" s="160">
        <f t="shared" si="5"/>
        <v>1.0648</v>
      </c>
      <c r="W84" s="161">
        <f t="shared" si="5"/>
        <v>1.0858</v>
      </c>
      <c r="X84" s="161">
        <f t="shared" si="5"/>
        <v>1.0461</v>
      </c>
      <c r="Y84" s="161">
        <f t="shared" si="5"/>
        <v>0.9905</v>
      </c>
      <c r="Z84" s="161">
        <f t="shared" si="5"/>
        <v>0</v>
      </c>
      <c r="AA84" s="161">
        <f t="shared" si="5"/>
        <v>0</v>
      </c>
    </row>
    <row r="85" spans="1:27" ht="12.75">
      <c r="A85" s="37" t="s">
        <v>31</v>
      </c>
      <c r="B85" s="175">
        <f>B82</f>
        <v>0</v>
      </c>
      <c r="C85" s="176"/>
      <c r="D85" s="7"/>
      <c r="E85" s="42"/>
      <c r="F85" s="120">
        <f>IF($I$56=2009,K85,0)+IF($I$56=2010,L85,0)+IF($I$56=2011,M85,0)+IF($I$56=2012,N85,0)+IF($I$56=2013,O85,0)+IF($I$56=2014,P85,0)+IF($I$56=2015,Q85,0)+IF($I$56=2016,R85,0)+IF($I$56=2017,S85,0)+IF($I$56=2018,T85,0)+IF($I$56=2019,U85,0)+IF($I$56=2020,V85,0)+IF($I$56=2021,W85,0)+IF($I$56=2022,X85,0)+IF($I$56=2023,Y85,0)+IF($I$56=2024,Z85,0)+IF($I$56=2025,AA85,0)</f>
        <v>0.9908</v>
      </c>
      <c r="G85" s="159">
        <f t="shared" si="0"/>
        <v>0</v>
      </c>
      <c r="H85" s="166"/>
      <c r="I85" s="167"/>
      <c r="J85" s="155">
        <f>1/F85</f>
        <v>1.0092854259184498</v>
      </c>
      <c r="K85" s="156">
        <v>1.5083</v>
      </c>
      <c r="L85" s="157">
        <v>1.4482</v>
      </c>
      <c r="M85" s="98">
        <v>1.2867</v>
      </c>
      <c r="N85" s="98">
        <v>1.2061</v>
      </c>
      <c r="O85" s="119">
        <v>1.2266</v>
      </c>
      <c r="P85" s="98">
        <v>1.2177</v>
      </c>
      <c r="Q85" s="98">
        <v>1.0608</v>
      </c>
      <c r="R85" s="134">
        <v>1.092</v>
      </c>
      <c r="S85" s="98">
        <v>1.0706</v>
      </c>
      <c r="T85" s="98">
        <v>1.1685</v>
      </c>
      <c r="U85" s="98">
        <v>1.1311</v>
      </c>
      <c r="V85" s="133">
        <v>1.0591</v>
      </c>
      <c r="W85" s="158">
        <v>1.1065</v>
      </c>
      <c r="X85" s="134">
        <v>1.0245</v>
      </c>
      <c r="Y85" s="134">
        <v>0.9908</v>
      </c>
      <c r="Z85" s="134">
        <v>0</v>
      </c>
      <c r="AA85" s="134">
        <v>0</v>
      </c>
    </row>
    <row r="86" spans="1:27" ht="12.75">
      <c r="A86" s="37" t="s">
        <v>31</v>
      </c>
      <c r="B86" s="177">
        <v>0</v>
      </c>
      <c r="C86" s="178"/>
      <c r="D86" s="7"/>
      <c r="E86" s="38"/>
      <c r="F86" s="120">
        <f>F85</f>
        <v>0.9908</v>
      </c>
      <c r="G86" s="159">
        <f t="shared" si="0"/>
        <v>0</v>
      </c>
      <c r="H86" s="100"/>
      <c r="I86" s="101"/>
      <c r="J86" s="155"/>
      <c r="K86" s="156">
        <f aca="true" t="shared" si="6" ref="K86:AA86">K85</f>
        <v>1.5083</v>
      </c>
      <c r="L86" s="157">
        <f t="shared" si="6"/>
        <v>1.4482</v>
      </c>
      <c r="M86" s="120">
        <f t="shared" si="6"/>
        <v>1.2867</v>
      </c>
      <c r="N86" s="120">
        <f t="shared" si="6"/>
        <v>1.2061</v>
      </c>
      <c r="O86" s="120">
        <f t="shared" si="6"/>
        <v>1.2266</v>
      </c>
      <c r="P86" s="120">
        <f t="shared" si="6"/>
        <v>1.2177</v>
      </c>
      <c r="Q86" s="120">
        <f t="shared" si="6"/>
        <v>1.0608</v>
      </c>
      <c r="R86" s="120">
        <f t="shared" si="6"/>
        <v>1.092</v>
      </c>
      <c r="S86" s="120">
        <f t="shared" si="6"/>
        <v>1.0706</v>
      </c>
      <c r="T86" s="120">
        <f t="shared" si="6"/>
        <v>1.1685</v>
      </c>
      <c r="U86" s="120">
        <f t="shared" si="6"/>
        <v>1.1311</v>
      </c>
      <c r="V86" s="160">
        <f t="shared" si="6"/>
        <v>1.0591</v>
      </c>
      <c r="W86" s="161">
        <f t="shared" si="6"/>
        <v>1.1065</v>
      </c>
      <c r="X86" s="161">
        <f t="shared" si="6"/>
        <v>1.0245</v>
      </c>
      <c r="Y86" s="161">
        <f t="shared" si="6"/>
        <v>0.9908</v>
      </c>
      <c r="Z86" s="161">
        <f t="shared" si="6"/>
        <v>0</v>
      </c>
      <c r="AA86" s="161">
        <f t="shared" si="6"/>
        <v>0</v>
      </c>
    </row>
    <row r="87" spans="1:27" ht="12.75">
      <c r="A87" s="39" t="s">
        <v>31</v>
      </c>
      <c r="B87" s="183">
        <v>0</v>
      </c>
      <c r="C87" s="184"/>
      <c r="D87" s="40"/>
      <c r="E87" s="41"/>
      <c r="F87" s="162">
        <f>F86</f>
        <v>0.9908</v>
      </c>
      <c r="G87" s="163">
        <f t="shared" si="0"/>
        <v>0</v>
      </c>
      <c r="H87" s="164" t="s">
        <v>29</v>
      </c>
      <c r="I87" s="165">
        <f>SUM(G85:G87)</f>
        <v>0</v>
      </c>
      <c r="J87" s="155"/>
      <c r="K87" s="156">
        <f aca="true" t="shared" si="7" ref="K87:AA87">K85</f>
        <v>1.5083</v>
      </c>
      <c r="L87" s="157">
        <f t="shared" si="7"/>
        <v>1.4482</v>
      </c>
      <c r="M87" s="120">
        <f t="shared" si="7"/>
        <v>1.2867</v>
      </c>
      <c r="N87" s="120">
        <f t="shared" si="7"/>
        <v>1.2061</v>
      </c>
      <c r="O87" s="120">
        <f t="shared" si="7"/>
        <v>1.2266</v>
      </c>
      <c r="P87" s="120">
        <f t="shared" si="7"/>
        <v>1.2177</v>
      </c>
      <c r="Q87" s="120">
        <f t="shared" si="7"/>
        <v>1.0608</v>
      </c>
      <c r="R87" s="120">
        <f t="shared" si="7"/>
        <v>1.092</v>
      </c>
      <c r="S87" s="120">
        <f t="shared" si="7"/>
        <v>1.0706</v>
      </c>
      <c r="T87" s="120">
        <f t="shared" si="7"/>
        <v>1.1685</v>
      </c>
      <c r="U87" s="120">
        <f t="shared" si="7"/>
        <v>1.1311</v>
      </c>
      <c r="V87" s="160">
        <f t="shared" si="7"/>
        <v>1.0591</v>
      </c>
      <c r="W87" s="161">
        <f t="shared" si="7"/>
        <v>1.1065</v>
      </c>
      <c r="X87" s="161">
        <f t="shared" si="7"/>
        <v>1.0245</v>
      </c>
      <c r="Y87" s="161">
        <f t="shared" si="7"/>
        <v>0.9908</v>
      </c>
      <c r="Z87" s="161">
        <f t="shared" si="7"/>
        <v>0</v>
      </c>
      <c r="AA87" s="161">
        <f t="shared" si="7"/>
        <v>0</v>
      </c>
    </row>
    <row r="88" spans="1:27" ht="12.75">
      <c r="A88" s="37" t="s">
        <v>32</v>
      </c>
      <c r="B88" s="175">
        <f>B85</f>
        <v>0</v>
      </c>
      <c r="C88" s="176"/>
      <c r="D88" s="7"/>
      <c r="E88" s="42"/>
      <c r="F88" s="120">
        <f>IF($I$56=2009,K88,0)+IF($I$56=2010,L88,0)+IF($I$56=2011,M88,0)+IF($I$56=2012,N88,0)+IF($I$56=2013,O88,0)+IF($I$56=2014,P88,0)+IF($I$56=2015,Q88,0)+IF($I$56=2016,R88,0)+IF($I$56=2017,S88,0)+IF($I$56=2018,T88,0)+IF($I$56=2019,U88,0)+IF($I$56=2020,V88,0)+IF($I$56=2021,W88,0)+IF($I$56=2022,X88,0)+IF($I$56=2023,Y88,0)+IF($I$56=2024,Z88,0)+IF($I$56=2025,AA88,0)</f>
        <v>0.9846</v>
      </c>
      <c r="G88" s="159">
        <f t="shared" si="0"/>
        <v>0</v>
      </c>
      <c r="H88" s="166"/>
      <c r="I88" s="167"/>
      <c r="J88" s="155">
        <f>1/F88</f>
        <v>1.015640869388584</v>
      </c>
      <c r="K88" s="156">
        <v>1.5147</v>
      </c>
      <c r="L88" s="157">
        <v>1.4337</v>
      </c>
      <c r="M88" s="98">
        <v>1.2977</v>
      </c>
      <c r="N88" s="98">
        <v>1.2023</v>
      </c>
      <c r="O88" s="119">
        <v>1.2199</v>
      </c>
      <c r="P88" s="98">
        <v>1.2189</v>
      </c>
      <c r="Q88" s="98">
        <v>1.0379</v>
      </c>
      <c r="R88" s="134">
        <v>1.093</v>
      </c>
      <c r="S88" s="98">
        <v>1.0727</v>
      </c>
      <c r="T88" s="98">
        <v>1.189</v>
      </c>
      <c r="U88" s="98">
        <v>1.1319</v>
      </c>
      <c r="V88" s="133">
        <v>1.0545</v>
      </c>
      <c r="W88" s="158">
        <v>1.1031</v>
      </c>
      <c r="X88" s="134">
        <v>1.0211</v>
      </c>
      <c r="Y88" s="134">
        <v>0.9846</v>
      </c>
      <c r="Z88" s="134">
        <v>0</v>
      </c>
      <c r="AA88" s="134">
        <v>0</v>
      </c>
    </row>
    <row r="89" spans="1:27" ht="12.75">
      <c r="A89" s="37" t="s">
        <v>32</v>
      </c>
      <c r="B89" s="177">
        <v>0</v>
      </c>
      <c r="C89" s="178"/>
      <c r="D89" s="7"/>
      <c r="E89" s="38"/>
      <c r="F89" s="120">
        <f>F88</f>
        <v>0.9846</v>
      </c>
      <c r="G89" s="159">
        <f t="shared" si="0"/>
        <v>0</v>
      </c>
      <c r="H89" s="100"/>
      <c r="I89" s="101"/>
      <c r="J89" s="155"/>
      <c r="K89" s="156">
        <f aca="true" t="shared" si="8" ref="K89:AA89">K88</f>
        <v>1.5147</v>
      </c>
      <c r="L89" s="157">
        <f t="shared" si="8"/>
        <v>1.4337</v>
      </c>
      <c r="M89" s="120">
        <f t="shared" si="8"/>
        <v>1.2977</v>
      </c>
      <c r="N89" s="120">
        <f t="shared" si="8"/>
        <v>1.2023</v>
      </c>
      <c r="O89" s="120">
        <f t="shared" si="8"/>
        <v>1.2199</v>
      </c>
      <c r="P89" s="120">
        <f t="shared" si="8"/>
        <v>1.2189</v>
      </c>
      <c r="Q89" s="120">
        <f t="shared" si="8"/>
        <v>1.0379</v>
      </c>
      <c r="R89" s="120">
        <f t="shared" si="8"/>
        <v>1.093</v>
      </c>
      <c r="S89" s="120">
        <f t="shared" si="8"/>
        <v>1.0727</v>
      </c>
      <c r="T89" s="120">
        <f t="shared" si="8"/>
        <v>1.189</v>
      </c>
      <c r="U89" s="120">
        <f t="shared" si="8"/>
        <v>1.1319</v>
      </c>
      <c r="V89" s="160">
        <f t="shared" si="8"/>
        <v>1.0545</v>
      </c>
      <c r="W89" s="161">
        <f t="shared" si="8"/>
        <v>1.1031</v>
      </c>
      <c r="X89" s="161">
        <f t="shared" si="8"/>
        <v>1.0211</v>
      </c>
      <c r="Y89" s="161">
        <f t="shared" si="8"/>
        <v>0.9846</v>
      </c>
      <c r="Z89" s="161">
        <f t="shared" si="8"/>
        <v>0</v>
      </c>
      <c r="AA89" s="161">
        <f t="shared" si="8"/>
        <v>0</v>
      </c>
    </row>
    <row r="90" spans="1:27" ht="12.75">
      <c r="A90" s="39" t="s">
        <v>32</v>
      </c>
      <c r="B90" s="183">
        <v>0</v>
      </c>
      <c r="C90" s="184"/>
      <c r="D90" s="40"/>
      <c r="E90" s="41"/>
      <c r="F90" s="162">
        <f>F89</f>
        <v>0.9846</v>
      </c>
      <c r="G90" s="163">
        <f t="shared" si="0"/>
        <v>0</v>
      </c>
      <c r="H90" s="164" t="s">
        <v>29</v>
      </c>
      <c r="I90" s="165">
        <f>SUM(G88:G90)</f>
        <v>0</v>
      </c>
      <c r="J90" s="155"/>
      <c r="K90" s="156">
        <f aca="true" t="shared" si="9" ref="K90:AA90">K88</f>
        <v>1.5147</v>
      </c>
      <c r="L90" s="157">
        <f t="shared" si="9"/>
        <v>1.4337</v>
      </c>
      <c r="M90" s="120">
        <f t="shared" si="9"/>
        <v>1.2977</v>
      </c>
      <c r="N90" s="120">
        <f t="shared" si="9"/>
        <v>1.2023</v>
      </c>
      <c r="O90" s="120">
        <f t="shared" si="9"/>
        <v>1.2199</v>
      </c>
      <c r="P90" s="120">
        <f t="shared" si="9"/>
        <v>1.2189</v>
      </c>
      <c r="Q90" s="120">
        <f t="shared" si="9"/>
        <v>1.0379</v>
      </c>
      <c r="R90" s="120">
        <f t="shared" si="9"/>
        <v>1.093</v>
      </c>
      <c r="S90" s="120">
        <f t="shared" si="9"/>
        <v>1.0727</v>
      </c>
      <c r="T90" s="120">
        <f t="shared" si="9"/>
        <v>1.189</v>
      </c>
      <c r="U90" s="120">
        <f t="shared" si="9"/>
        <v>1.1319</v>
      </c>
      <c r="V90" s="160">
        <f t="shared" si="9"/>
        <v>1.0545</v>
      </c>
      <c r="W90" s="161">
        <f t="shared" si="9"/>
        <v>1.1031</v>
      </c>
      <c r="X90" s="161">
        <f t="shared" si="9"/>
        <v>1.0211</v>
      </c>
      <c r="Y90" s="161">
        <f t="shared" si="9"/>
        <v>0.9846</v>
      </c>
      <c r="Z90" s="161">
        <f t="shared" si="9"/>
        <v>0</v>
      </c>
      <c r="AA90" s="161">
        <f t="shared" si="9"/>
        <v>0</v>
      </c>
    </row>
    <row r="91" spans="1:27" ht="12.75">
      <c r="A91" s="37" t="s">
        <v>33</v>
      </c>
      <c r="B91" s="175">
        <f>B88</f>
        <v>0</v>
      </c>
      <c r="C91" s="176"/>
      <c r="D91" s="7"/>
      <c r="E91" s="42"/>
      <c r="F91" s="120">
        <f>IF($I$56=2009,K91,0)+IF($I$56=2010,L91,0)+IF($I$56=2011,M91,0)+IF($I$56=2012,N91,0)+IF($I$56=2013,O91,0)+IF($I$56=2014,P91,0)+IF($I$56=2015,Q91,0)+IF($I$56=2016,R91,0)+IF($I$56=2017,S91,0)+IF($I$56=2018,T91,0)+IF($I$56=2019,U91,0)+IF($I$56=2020,V91,0)+IF($I$56=2021,W91,0)+IF($I$56=2022,X91,0)+IF($I$56=2023,Y91,0)+IF($I$56=2024,Z91,0)+IF($I$56=2025,AA91,0)</f>
        <v>0.9751</v>
      </c>
      <c r="G91" s="159">
        <f t="shared" si="0"/>
        <v>0</v>
      </c>
      <c r="H91" s="166"/>
      <c r="I91" s="167"/>
      <c r="J91" s="155">
        <f>1/F91</f>
        <v>1.0255358424776946</v>
      </c>
      <c r="K91" s="156">
        <v>1.5118</v>
      </c>
      <c r="L91" s="157">
        <v>1.4181</v>
      </c>
      <c r="M91" s="98">
        <v>1.2537</v>
      </c>
      <c r="N91" s="98">
        <v>1.2012</v>
      </c>
      <c r="O91" s="119">
        <v>1.2418</v>
      </c>
      <c r="P91" s="98">
        <v>1.2204</v>
      </c>
      <c r="Q91" s="98">
        <v>1.0391</v>
      </c>
      <c r="R91" s="133">
        <v>1.1059</v>
      </c>
      <c r="S91" s="98">
        <v>1.0904</v>
      </c>
      <c r="T91" s="98">
        <v>1.178</v>
      </c>
      <c r="U91" s="98">
        <v>1.1304</v>
      </c>
      <c r="V91" s="133">
        <v>1.0574</v>
      </c>
      <c r="W91" s="158">
        <v>1.0968</v>
      </c>
      <c r="X91" s="134">
        <v>1.0355</v>
      </c>
      <c r="Y91" s="134">
        <v>0.9751</v>
      </c>
      <c r="Z91" s="134">
        <v>0</v>
      </c>
      <c r="AA91" s="134">
        <v>0</v>
      </c>
    </row>
    <row r="92" spans="1:27" ht="12.75">
      <c r="A92" s="37" t="s">
        <v>33</v>
      </c>
      <c r="B92" s="177">
        <v>0</v>
      </c>
      <c r="C92" s="178"/>
      <c r="D92" s="7"/>
      <c r="E92" s="38"/>
      <c r="F92" s="120">
        <f>F91</f>
        <v>0.9751</v>
      </c>
      <c r="G92" s="159">
        <f t="shared" si="0"/>
        <v>0</v>
      </c>
      <c r="H92" s="100"/>
      <c r="I92" s="101"/>
      <c r="J92" s="155"/>
      <c r="K92" s="156">
        <f aca="true" t="shared" si="10" ref="K92:U92">K91</f>
        <v>1.5118</v>
      </c>
      <c r="L92" s="157">
        <f t="shared" si="10"/>
        <v>1.4181</v>
      </c>
      <c r="M92" s="120">
        <f t="shared" si="10"/>
        <v>1.2537</v>
      </c>
      <c r="N92" s="120">
        <f t="shared" si="10"/>
        <v>1.2012</v>
      </c>
      <c r="O92" s="120">
        <f t="shared" si="10"/>
        <v>1.2418</v>
      </c>
      <c r="P92" s="120">
        <f t="shared" si="10"/>
        <v>1.2204</v>
      </c>
      <c r="Q92" s="120">
        <f t="shared" si="10"/>
        <v>1.0391</v>
      </c>
      <c r="R92" s="120">
        <f t="shared" si="10"/>
        <v>1.1059</v>
      </c>
      <c r="S92" s="120">
        <f t="shared" si="10"/>
        <v>1.0904</v>
      </c>
      <c r="T92" s="120">
        <f t="shared" si="10"/>
        <v>1.178</v>
      </c>
      <c r="U92" s="120">
        <f t="shared" si="10"/>
        <v>1.1304</v>
      </c>
      <c r="V92" s="160">
        <f aca="true" t="shared" si="11" ref="V92:AA92">V91</f>
        <v>1.0574</v>
      </c>
      <c r="W92" s="161">
        <f t="shared" si="11"/>
        <v>1.0968</v>
      </c>
      <c r="X92" s="161">
        <f t="shared" si="11"/>
        <v>1.0355</v>
      </c>
      <c r="Y92" s="161">
        <f t="shared" si="11"/>
        <v>0.9751</v>
      </c>
      <c r="Z92" s="161">
        <f t="shared" si="11"/>
        <v>0</v>
      </c>
      <c r="AA92" s="161">
        <f t="shared" si="11"/>
        <v>0</v>
      </c>
    </row>
    <row r="93" spans="1:27" ht="12.75">
      <c r="A93" s="39" t="s">
        <v>33</v>
      </c>
      <c r="B93" s="183">
        <v>0</v>
      </c>
      <c r="C93" s="184"/>
      <c r="D93" s="40"/>
      <c r="E93" s="41"/>
      <c r="F93" s="162">
        <f>F92</f>
        <v>0.9751</v>
      </c>
      <c r="G93" s="163">
        <f t="shared" si="0"/>
        <v>0</v>
      </c>
      <c r="H93" s="164" t="s">
        <v>29</v>
      </c>
      <c r="I93" s="165">
        <f>SUM(G91:G93)</f>
        <v>0</v>
      </c>
      <c r="J93" s="155"/>
      <c r="K93" s="156">
        <f aca="true" t="shared" si="12" ref="K93:AA93">K91</f>
        <v>1.5118</v>
      </c>
      <c r="L93" s="157">
        <f t="shared" si="12"/>
        <v>1.4181</v>
      </c>
      <c r="M93" s="120">
        <f t="shared" si="12"/>
        <v>1.2537</v>
      </c>
      <c r="N93" s="120">
        <f t="shared" si="12"/>
        <v>1.2012</v>
      </c>
      <c r="O93" s="120">
        <f t="shared" si="12"/>
        <v>1.2418</v>
      </c>
      <c r="P93" s="120">
        <f t="shared" si="12"/>
        <v>1.2204</v>
      </c>
      <c r="Q93" s="120">
        <f t="shared" si="12"/>
        <v>1.0391</v>
      </c>
      <c r="R93" s="120">
        <f t="shared" si="12"/>
        <v>1.1059</v>
      </c>
      <c r="S93" s="120">
        <f t="shared" si="12"/>
        <v>1.0904</v>
      </c>
      <c r="T93" s="120">
        <f t="shared" si="12"/>
        <v>1.178</v>
      </c>
      <c r="U93" s="120">
        <f t="shared" si="12"/>
        <v>1.1304</v>
      </c>
      <c r="V93" s="160">
        <f t="shared" si="12"/>
        <v>1.0574</v>
      </c>
      <c r="W93" s="161">
        <f t="shared" si="12"/>
        <v>1.0968</v>
      </c>
      <c r="X93" s="161">
        <f t="shared" si="12"/>
        <v>1.0355</v>
      </c>
      <c r="Y93" s="161">
        <f t="shared" si="12"/>
        <v>0.9751</v>
      </c>
      <c r="Z93" s="161">
        <f t="shared" si="12"/>
        <v>0</v>
      </c>
      <c r="AA93" s="161">
        <f t="shared" si="12"/>
        <v>0</v>
      </c>
    </row>
    <row r="94" spans="1:27" ht="12.75">
      <c r="A94" s="37" t="s">
        <v>34</v>
      </c>
      <c r="B94" s="175">
        <f>B91</f>
        <v>0</v>
      </c>
      <c r="C94" s="176"/>
      <c r="D94" s="7"/>
      <c r="E94" s="42"/>
      <c r="F94" s="120">
        <f>IF($I$56=2009,K94,0)+IF($I$56=2010,L94,0)+IF($I$56=2011,M94,0)+IF($I$56=2012,N94,0)+IF($I$56=2013,O94,0)+IF($I$56=2014,P94,0)+IF($I$56=2015,Q94,0)+IF($I$56=2016,R94,0)+IF($I$56=2017,S94,0)+IF($I$56=2018,T94,0)+IF($I$56=2019,U94,0)+IF($I$56=2020,V94,0)+IF($I$56=2021,W94,0)+IF($I$56=2022,X94,0)+IF($I$56=2023,Y94,0)+IF($I$56=2024,Z94,0)+IF($I$56=2025,AA94,0)</f>
        <v>0.9764</v>
      </c>
      <c r="G94" s="159">
        <f t="shared" si="0"/>
        <v>0</v>
      </c>
      <c r="H94" s="166"/>
      <c r="I94" s="167"/>
      <c r="J94" s="155">
        <f>1/F94</f>
        <v>1.0241704219582137</v>
      </c>
      <c r="K94" s="156">
        <v>1.5148</v>
      </c>
      <c r="L94" s="157">
        <v>1.3767</v>
      </c>
      <c r="M94" s="98">
        <v>1.2092</v>
      </c>
      <c r="N94" s="98">
        <v>1.2011</v>
      </c>
      <c r="O94" s="119">
        <v>1.2322</v>
      </c>
      <c r="P94" s="98">
        <v>1.2181</v>
      </c>
      <c r="Q94" s="98">
        <v>1.0455</v>
      </c>
      <c r="R94" s="133">
        <v>1.0894</v>
      </c>
      <c r="S94" s="98">
        <v>1.0874</v>
      </c>
      <c r="T94" s="98">
        <v>1.1562</v>
      </c>
      <c r="U94" s="98">
        <v>1.1167</v>
      </c>
      <c r="V94" s="133">
        <v>1.0712</v>
      </c>
      <c r="W94" s="158">
        <v>1.094</v>
      </c>
      <c r="X94" s="134">
        <v>1.0245</v>
      </c>
      <c r="Y94" s="134">
        <v>0.9764</v>
      </c>
      <c r="Z94" s="134">
        <v>0</v>
      </c>
      <c r="AA94" s="134">
        <v>0</v>
      </c>
    </row>
    <row r="95" spans="1:27" ht="12.75">
      <c r="A95" s="37" t="s">
        <v>34</v>
      </c>
      <c r="B95" s="177">
        <v>0</v>
      </c>
      <c r="C95" s="178"/>
      <c r="D95" s="7"/>
      <c r="E95" s="38"/>
      <c r="F95" s="120">
        <f>F94</f>
        <v>0.9764</v>
      </c>
      <c r="G95" s="159">
        <f t="shared" si="0"/>
        <v>0</v>
      </c>
      <c r="H95" s="100"/>
      <c r="I95" s="101"/>
      <c r="J95" s="155"/>
      <c r="K95" s="156">
        <f aca="true" t="shared" si="13" ref="K95:AA95">K94</f>
        <v>1.5148</v>
      </c>
      <c r="L95" s="157">
        <f t="shared" si="13"/>
        <v>1.3767</v>
      </c>
      <c r="M95" s="120">
        <f t="shared" si="13"/>
        <v>1.2092</v>
      </c>
      <c r="N95" s="120">
        <f t="shared" si="13"/>
        <v>1.2011</v>
      </c>
      <c r="O95" s="120">
        <f t="shared" si="13"/>
        <v>1.2322</v>
      </c>
      <c r="P95" s="120">
        <f t="shared" si="13"/>
        <v>1.2181</v>
      </c>
      <c r="Q95" s="120">
        <f t="shared" si="13"/>
        <v>1.0455</v>
      </c>
      <c r="R95" s="120">
        <f t="shared" si="13"/>
        <v>1.0894</v>
      </c>
      <c r="S95" s="120">
        <f t="shared" si="13"/>
        <v>1.0874</v>
      </c>
      <c r="T95" s="120">
        <f t="shared" si="13"/>
        <v>1.1562</v>
      </c>
      <c r="U95" s="120">
        <f t="shared" si="13"/>
        <v>1.1167</v>
      </c>
      <c r="V95" s="160">
        <f t="shared" si="13"/>
        <v>1.0712</v>
      </c>
      <c r="W95" s="161">
        <f t="shared" si="13"/>
        <v>1.094</v>
      </c>
      <c r="X95" s="161">
        <f t="shared" si="13"/>
        <v>1.0245</v>
      </c>
      <c r="Y95" s="161">
        <f t="shared" si="13"/>
        <v>0.9764</v>
      </c>
      <c r="Z95" s="161">
        <f t="shared" si="13"/>
        <v>0</v>
      </c>
      <c r="AA95" s="161">
        <f t="shared" si="13"/>
        <v>0</v>
      </c>
    </row>
    <row r="96" spans="1:27" ht="12.75">
      <c r="A96" s="39" t="s">
        <v>34</v>
      </c>
      <c r="B96" s="183">
        <v>0</v>
      </c>
      <c r="C96" s="184"/>
      <c r="D96" s="40"/>
      <c r="E96" s="41"/>
      <c r="F96" s="162">
        <f>F95</f>
        <v>0.9764</v>
      </c>
      <c r="G96" s="163">
        <f t="shared" si="0"/>
        <v>0</v>
      </c>
      <c r="H96" s="164" t="s">
        <v>29</v>
      </c>
      <c r="I96" s="165">
        <f>SUM(G94:G96)</f>
        <v>0</v>
      </c>
      <c r="J96" s="155"/>
      <c r="K96" s="156">
        <f aca="true" t="shared" si="14" ref="K96:AA96">K94</f>
        <v>1.5148</v>
      </c>
      <c r="L96" s="157">
        <f t="shared" si="14"/>
        <v>1.3767</v>
      </c>
      <c r="M96" s="120">
        <f t="shared" si="14"/>
        <v>1.2092</v>
      </c>
      <c r="N96" s="120">
        <f t="shared" si="14"/>
        <v>1.2011</v>
      </c>
      <c r="O96" s="120">
        <f t="shared" si="14"/>
        <v>1.2322</v>
      </c>
      <c r="P96" s="120">
        <f t="shared" si="14"/>
        <v>1.2181</v>
      </c>
      <c r="Q96" s="120">
        <f t="shared" si="14"/>
        <v>1.0455</v>
      </c>
      <c r="R96" s="120">
        <f t="shared" si="14"/>
        <v>1.0894</v>
      </c>
      <c r="S96" s="120">
        <f t="shared" si="14"/>
        <v>1.0874</v>
      </c>
      <c r="T96" s="120">
        <f t="shared" si="14"/>
        <v>1.1562</v>
      </c>
      <c r="U96" s="120">
        <f t="shared" si="14"/>
        <v>1.1167</v>
      </c>
      <c r="V96" s="160">
        <f t="shared" si="14"/>
        <v>1.0712</v>
      </c>
      <c r="W96" s="161">
        <f t="shared" si="14"/>
        <v>1.094</v>
      </c>
      <c r="X96" s="161">
        <f t="shared" si="14"/>
        <v>1.0245</v>
      </c>
      <c r="Y96" s="161">
        <f t="shared" si="14"/>
        <v>0.9764</v>
      </c>
      <c r="Z96" s="161">
        <f t="shared" si="14"/>
        <v>0</v>
      </c>
      <c r="AA96" s="161">
        <f t="shared" si="14"/>
        <v>0</v>
      </c>
    </row>
    <row r="97" spans="1:27" ht="12.75">
      <c r="A97" s="37" t="s">
        <v>35</v>
      </c>
      <c r="B97" s="175">
        <f>B94</f>
        <v>0</v>
      </c>
      <c r="C97" s="176"/>
      <c r="D97" s="7"/>
      <c r="E97" s="42"/>
      <c r="F97" s="120">
        <f>IF($I$56=2009,K97,0)+IF($I$56=2010,L97,0)+IF($I$56=2011,M97,0)+IF($I$56=2012,N97,0)+IF($I$56=2013,O97,0)+IF($I$56=2014,P97,0)+IF($I$56=2015,Q97,0)+IF($I$56=2016,R97,0)+IF($I$56=2017,S97,0)+IF($I$56=2018,T97,0)+IF($I$56=2019,U97,0)+IF($I$56=2020,V97,0)+IF($I$56=2021,W97,0)+IF($I$56=2022,X97,0)+IF($I$56=2023,Y97,0)+IF($I$56=2024,Z97,0)+IF($I$56=2025,AA97,0)</f>
        <v>0.9663</v>
      </c>
      <c r="G97" s="159">
        <f t="shared" si="0"/>
        <v>0</v>
      </c>
      <c r="H97" s="166"/>
      <c r="I97" s="167"/>
      <c r="J97" s="155">
        <f>1/F97</f>
        <v>1.034875297526648</v>
      </c>
      <c r="K97" s="156">
        <v>1.5202</v>
      </c>
      <c r="L97" s="168">
        <v>1.346</v>
      </c>
      <c r="M97" s="98">
        <v>1.1766</v>
      </c>
      <c r="N97" s="98">
        <v>1.2011</v>
      </c>
      <c r="O97" s="119">
        <v>1.2366</v>
      </c>
      <c r="P97" s="98">
        <v>1.215</v>
      </c>
      <c r="Q97" s="98">
        <v>1.0492</v>
      </c>
      <c r="R97" s="133">
        <v>1.0867</v>
      </c>
      <c r="S97" s="98">
        <v>1.1059</v>
      </c>
      <c r="T97" s="98">
        <v>1.1622</v>
      </c>
      <c r="U97" s="98">
        <v>1.1076</v>
      </c>
      <c r="V97" s="133">
        <v>1.0711</v>
      </c>
      <c r="W97" s="158">
        <v>1.0856</v>
      </c>
      <c r="X97" s="134">
        <v>1.0245</v>
      </c>
      <c r="Y97" s="134">
        <v>0.9663</v>
      </c>
      <c r="Z97" s="134">
        <v>0</v>
      </c>
      <c r="AA97" s="134">
        <v>0</v>
      </c>
    </row>
    <row r="98" spans="1:27" ht="12.75">
      <c r="A98" s="37" t="s">
        <v>35</v>
      </c>
      <c r="B98" s="177">
        <v>0</v>
      </c>
      <c r="C98" s="178"/>
      <c r="D98" s="7"/>
      <c r="E98" s="38"/>
      <c r="F98" s="120">
        <f>F97</f>
        <v>0.9663</v>
      </c>
      <c r="G98" s="159">
        <f t="shared" si="0"/>
        <v>0</v>
      </c>
      <c r="H98" s="100"/>
      <c r="I98" s="101"/>
      <c r="J98" s="155"/>
      <c r="K98" s="156">
        <f aca="true" t="shared" si="15" ref="K98:U98">K97</f>
        <v>1.5202</v>
      </c>
      <c r="L98" s="157">
        <f t="shared" si="15"/>
        <v>1.346</v>
      </c>
      <c r="M98" s="120">
        <f t="shared" si="15"/>
        <v>1.1766</v>
      </c>
      <c r="N98" s="120">
        <f>N97</f>
        <v>1.2011</v>
      </c>
      <c r="O98" s="120">
        <f t="shared" si="15"/>
        <v>1.2366</v>
      </c>
      <c r="P98" s="120">
        <f t="shared" si="15"/>
        <v>1.215</v>
      </c>
      <c r="Q98" s="120">
        <f t="shared" si="15"/>
        <v>1.0492</v>
      </c>
      <c r="R98" s="120">
        <f t="shared" si="15"/>
        <v>1.0867</v>
      </c>
      <c r="S98" s="120">
        <f t="shared" si="15"/>
        <v>1.1059</v>
      </c>
      <c r="T98" s="120">
        <f t="shared" si="15"/>
        <v>1.1622</v>
      </c>
      <c r="U98" s="120">
        <f t="shared" si="15"/>
        <v>1.1076</v>
      </c>
      <c r="V98" s="160">
        <f aca="true" t="shared" si="16" ref="V98:AA98">V97</f>
        <v>1.0711</v>
      </c>
      <c r="W98" s="161">
        <f t="shared" si="16"/>
        <v>1.0856</v>
      </c>
      <c r="X98" s="161">
        <f t="shared" si="16"/>
        <v>1.0245</v>
      </c>
      <c r="Y98" s="161">
        <f t="shared" si="16"/>
        <v>0.9663</v>
      </c>
      <c r="Z98" s="161">
        <f t="shared" si="16"/>
        <v>0</v>
      </c>
      <c r="AA98" s="161">
        <f t="shared" si="16"/>
        <v>0</v>
      </c>
    </row>
    <row r="99" spans="1:27" ht="12.75">
      <c r="A99" s="39" t="s">
        <v>35</v>
      </c>
      <c r="B99" s="183">
        <v>0</v>
      </c>
      <c r="C99" s="184"/>
      <c r="D99" s="40"/>
      <c r="E99" s="41"/>
      <c r="F99" s="162">
        <f>F98</f>
        <v>0.9663</v>
      </c>
      <c r="G99" s="163">
        <f t="shared" si="0"/>
        <v>0</v>
      </c>
      <c r="H99" s="164" t="s">
        <v>29</v>
      </c>
      <c r="I99" s="165">
        <f>SUM(G97:G99)</f>
        <v>0</v>
      </c>
      <c r="J99" s="155"/>
      <c r="K99" s="156">
        <f aca="true" t="shared" si="17" ref="K99:U99">K97</f>
        <v>1.5202</v>
      </c>
      <c r="L99" s="157">
        <f t="shared" si="17"/>
        <v>1.346</v>
      </c>
      <c r="M99" s="120">
        <f t="shared" si="17"/>
        <v>1.1766</v>
      </c>
      <c r="N99" s="120">
        <f>N97</f>
        <v>1.2011</v>
      </c>
      <c r="O99" s="120">
        <f t="shared" si="17"/>
        <v>1.2366</v>
      </c>
      <c r="P99" s="120">
        <f t="shared" si="17"/>
        <v>1.215</v>
      </c>
      <c r="Q99" s="120">
        <f t="shared" si="17"/>
        <v>1.0492</v>
      </c>
      <c r="R99" s="120">
        <f t="shared" si="17"/>
        <v>1.0867</v>
      </c>
      <c r="S99" s="120">
        <f t="shared" si="17"/>
        <v>1.1059</v>
      </c>
      <c r="T99" s="120">
        <f t="shared" si="17"/>
        <v>1.1622</v>
      </c>
      <c r="U99" s="120">
        <f t="shared" si="17"/>
        <v>1.1076</v>
      </c>
      <c r="V99" s="160">
        <f aca="true" t="shared" si="18" ref="V99:AA99">V97</f>
        <v>1.0711</v>
      </c>
      <c r="W99" s="161">
        <f t="shared" si="18"/>
        <v>1.0856</v>
      </c>
      <c r="X99" s="161">
        <f t="shared" si="18"/>
        <v>1.0245</v>
      </c>
      <c r="Y99" s="161">
        <f t="shared" si="18"/>
        <v>0.9663</v>
      </c>
      <c r="Z99" s="161">
        <f t="shared" si="18"/>
        <v>0</v>
      </c>
      <c r="AA99" s="161">
        <f t="shared" si="18"/>
        <v>0</v>
      </c>
    </row>
    <row r="100" spans="1:27" ht="12.75">
      <c r="A100" s="37" t="s">
        <v>36</v>
      </c>
      <c r="B100" s="175">
        <f>B97</f>
        <v>0</v>
      </c>
      <c r="C100" s="176"/>
      <c r="D100" s="7"/>
      <c r="E100" s="42"/>
      <c r="F100" s="120">
        <f>IF($I$56=2009,K100,0)+IF($I$56=2010,L100,0)+IF($I$56=2011,M100,0)+IF($I$56=2012,N100,0)+IF($I$56=2013,O100,0)+IF($I$56=2014,P100,0)+IF($I$56=2015,Q100,0)+IF($I$56=2016,R100,0)+IF($I$56=2017,S100,0)+IF($I$56=2018,T100,0)+IF($I$56=2019,U100,0)+IF($I$56=2020,V100,0)+IF($I$56=2021,W100,0)+IF($I$56=2022,X100,0)+IF($I$56=2023,Y100,0)+IF($I$56=2024,Z100,0)+IF($I$56=2025,AA100,0)</f>
        <v>0.9588</v>
      </c>
      <c r="G100" s="159">
        <f t="shared" si="0"/>
        <v>0</v>
      </c>
      <c r="H100" s="166"/>
      <c r="I100" s="167"/>
      <c r="J100" s="155">
        <f>1/F100</f>
        <v>1.0429703796412182</v>
      </c>
      <c r="K100" s="156">
        <v>1.5236</v>
      </c>
      <c r="L100" s="157">
        <v>1.3413</v>
      </c>
      <c r="M100" s="98">
        <v>1.1203</v>
      </c>
      <c r="N100" s="98">
        <v>1.2011</v>
      </c>
      <c r="O100" s="121">
        <v>1.2338</v>
      </c>
      <c r="P100" s="124">
        <v>1.2118</v>
      </c>
      <c r="Q100" s="98">
        <v>1.0777</v>
      </c>
      <c r="R100" s="133">
        <v>1.0881</v>
      </c>
      <c r="S100" s="98">
        <v>1.1398</v>
      </c>
      <c r="T100" s="98">
        <v>1.1413</v>
      </c>
      <c r="U100" s="98">
        <v>1.0892</v>
      </c>
      <c r="V100" s="133">
        <v>1.0767</v>
      </c>
      <c r="W100" s="158">
        <v>1.0762</v>
      </c>
      <c r="X100" s="134">
        <v>0.969</v>
      </c>
      <c r="Y100" s="134">
        <v>0.9588</v>
      </c>
      <c r="Z100" s="134">
        <v>0</v>
      </c>
      <c r="AA100" s="134">
        <v>0</v>
      </c>
    </row>
    <row r="101" spans="1:27" ht="12.75">
      <c r="A101" s="37" t="s">
        <v>36</v>
      </c>
      <c r="B101" s="177">
        <v>0</v>
      </c>
      <c r="C101" s="178"/>
      <c r="D101" s="7"/>
      <c r="E101" s="38"/>
      <c r="F101" s="120">
        <f>F100</f>
        <v>0.9588</v>
      </c>
      <c r="G101" s="159">
        <f t="shared" si="0"/>
        <v>0</v>
      </c>
      <c r="H101" s="100"/>
      <c r="I101" s="101"/>
      <c r="J101" s="155"/>
      <c r="K101" s="156">
        <f aca="true" t="shared" si="19" ref="K101:AA101">K100</f>
        <v>1.5236</v>
      </c>
      <c r="L101" s="157">
        <f t="shared" si="19"/>
        <v>1.3413</v>
      </c>
      <c r="M101" s="120">
        <f t="shared" si="19"/>
        <v>1.1203</v>
      </c>
      <c r="N101" s="120">
        <f t="shared" si="19"/>
        <v>1.2011</v>
      </c>
      <c r="O101" s="120">
        <f t="shared" si="19"/>
        <v>1.2338</v>
      </c>
      <c r="P101" s="120">
        <f t="shared" si="19"/>
        <v>1.2118</v>
      </c>
      <c r="Q101" s="120">
        <f t="shared" si="19"/>
        <v>1.0777</v>
      </c>
      <c r="R101" s="120">
        <f t="shared" si="19"/>
        <v>1.0881</v>
      </c>
      <c r="S101" s="120">
        <f t="shared" si="19"/>
        <v>1.1398</v>
      </c>
      <c r="T101" s="120">
        <f t="shared" si="19"/>
        <v>1.1413</v>
      </c>
      <c r="U101" s="120">
        <f t="shared" si="19"/>
        <v>1.0892</v>
      </c>
      <c r="V101" s="160">
        <f t="shared" si="19"/>
        <v>1.0767</v>
      </c>
      <c r="W101" s="161">
        <f t="shared" si="19"/>
        <v>1.0762</v>
      </c>
      <c r="X101" s="161">
        <f t="shared" si="19"/>
        <v>0.969</v>
      </c>
      <c r="Y101" s="161">
        <f t="shared" si="19"/>
        <v>0.9588</v>
      </c>
      <c r="Z101" s="161">
        <f t="shared" si="19"/>
        <v>0</v>
      </c>
      <c r="AA101" s="161">
        <f t="shared" si="19"/>
        <v>0</v>
      </c>
    </row>
    <row r="102" spans="1:27" ht="12.75">
      <c r="A102" s="39" t="s">
        <v>36</v>
      </c>
      <c r="B102" s="183">
        <v>0</v>
      </c>
      <c r="C102" s="184"/>
      <c r="D102" s="40"/>
      <c r="E102" s="41"/>
      <c r="F102" s="162">
        <f>F101</f>
        <v>0.9588</v>
      </c>
      <c r="G102" s="163">
        <f t="shared" si="0"/>
        <v>0</v>
      </c>
      <c r="H102" s="164" t="s">
        <v>29</v>
      </c>
      <c r="I102" s="165">
        <f>SUM(G100:G102)</f>
        <v>0</v>
      </c>
      <c r="J102" s="155"/>
      <c r="K102" s="156">
        <f aca="true" t="shared" si="20" ref="K102:AA102">K100</f>
        <v>1.5236</v>
      </c>
      <c r="L102" s="157">
        <f t="shared" si="20"/>
        <v>1.3413</v>
      </c>
      <c r="M102" s="120">
        <f t="shared" si="20"/>
        <v>1.1203</v>
      </c>
      <c r="N102" s="120">
        <f t="shared" si="20"/>
        <v>1.2011</v>
      </c>
      <c r="O102" s="120">
        <f t="shared" si="20"/>
        <v>1.2338</v>
      </c>
      <c r="P102" s="120">
        <f t="shared" si="20"/>
        <v>1.2118</v>
      </c>
      <c r="Q102" s="120">
        <f t="shared" si="20"/>
        <v>1.0777</v>
      </c>
      <c r="R102" s="120">
        <f t="shared" si="20"/>
        <v>1.0881</v>
      </c>
      <c r="S102" s="120">
        <f t="shared" si="20"/>
        <v>1.1398</v>
      </c>
      <c r="T102" s="120">
        <f t="shared" si="20"/>
        <v>1.1413</v>
      </c>
      <c r="U102" s="120">
        <f t="shared" si="20"/>
        <v>1.0892</v>
      </c>
      <c r="V102" s="160">
        <f t="shared" si="20"/>
        <v>1.0767</v>
      </c>
      <c r="W102" s="161">
        <f t="shared" si="20"/>
        <v>1.0762</v>
      </c>
      <c r="X102" s="161">
        <f t="shared" si="20"/>
        <v>0.969</v>
      </c>
      <c r="Y102" s="161">
        <f t="shared" si="20"/>
        <v>0.9588</v>
      </c>
      <c r="Z102" s="161">
        <f t="shared" si="20"/>
        <v>0</v>
      </c>
      <c r="AA102" s="161">
        <f t="shared" si="20"/>
        <v>0</v>
      </c>
    </row>
    <row r="103" spans="1:27" ht="12.75">
      <c r="A103" s="37" t="s">
        <v>37</v>
      </c>
      <c r="B103" s="175">
        <f>B100</f>
        <v>0</v>
      </c>
      <c r="C103" s="176"/>
      <c r="D103" s="7"/>
      <c r="E103" s="42"/>
      <c r="F103" s="120">
        <f>IF($I$56=2009,K103,0)+IF($I$56=2010,L103,0)+IF($I$56=2011,M103,0)+IF($I$56=2012,N103,0)+IF($I$56=2013,O103,0)+IF($I$56=2014,P103,0)+IF($I$56=2015,Q103,0)+IF($I$56=2016,R103,0)+IF($I$56=2017,S103,0)+IF($I$56=2018,T103,0)+IF($I$56=2019,U103,0)+IF($I$56=2020,V103,0)+IF($I$56=2021,W103,0)+IF($I$56=2022,X103,0)+IF($I$56=2023,Y103,0)+IF($I$56=2024,Z103,0)+IF($I$56=2025,AA103,0)</f>
        <v>0.96</v>
      </c>
      <c r="G103" s="159">
        <f t="shared" si="0"/>
        <v>0</v>
      </c>
      <c r="H103" s="166"/>
      <c r="I103" s="167"/>
      <c r="J103" s="155">
        <f>1/F103</f>
        <v>1.0416666666666667</v>
      </c>
      <c r="K103" s="156">
        <v>1.5148</v>
      </c>
      <c r="L103" s="157">
        <v>1.3089</v>
      </c>
      <c r="M103" s="98">
        <v>1.2005</v>
      </c>
      <c r="N103" s="98">
        <v>1.2089</v>
      </c>
      <c r="O103" s="119">
        <v>1.2338</v>
      </c>
      <c r="P103" s="98">
        <v>1.2076</v>
      </c>
      <c r="Q103" s="98">
        <v>1.0913</v>
      </c>
      <c r="R103" s="133">
        <v>1.0919</v>
      </c>
      <c r="S103" s="98">
        <v>1.147</v>
      </c>
      <c r="T103" s="98">
        <v>1.1286</v>
      </c>
      <c r="U103" s="98">
        <v>1.0903</v>
      </c>
      <c r="V103" s="133">
        <v>1.0786</v>
      </c>
      <c r="W103" s="158">
        <v>1.0857</v>
      </c>
      <c r="X103" s="134">
        <v>0.964</v>
      </c>
      <c r="Y103" s="134">
        <v>0.96</v>
      </c>
      <c r="Z103" s="134">
        <v>0</v>
      </c>
      <c r="AA103" s="134">
        <v>0</v>
      </c>
    </row>
    <row r="104" spans="1:27" ht="12.75">
      <c r="A104" s="37" t="s">
        <v>37</v>
      </c>
      <c r="B104" s="177">
        <v>0</v>
      </c>
      <c r="C104" s="178"/>
      <c r="D104" s="7"/>
      <c r="E104" s="38"/>
      <c r="F104" s="120">
        <f>F103</f>
        <v>0.96</v>
      </c>
      <c r="G104" s="159">
        <f t="shared" si="0"/>
        <v>0</v>
      </c>
      <c r="H104" s="100"/>
      <c r="I104" s="101"/>
      <c r="J104" s="155"/>
      <c r="K104" s="156">
        <f aca="true" t="shared" si="21" ref="K104:AA104">K103</f>
        <v>1.5148</v>
      </c>
      <c r="L104" s="157">
        <f t="shared" si="21"/>
        <v>1.3089</v>
      </c>
      <c r="M104" s="120">
        <f t="shared" si="21"/>
        <v>1.2005</v>
      </c>
      <c r="N104" s="120">
        <f t="shared" si="21"/>
        <v>1.2089</v>
      </c>
      <c r="O104" s="120">
        <f t="shared" si="21"/>
        <v>1.2338</v>
      </c>
      <c r="P104" s="120">
        <f t="shared" si="21"/>
        <v>1.2076</v>
      </c>
      <c r="Q104" s="120">
        <f t="shared" si="21"/>
        <v>1.0913</v>
      </c>
      <c r="R104" s="120">
        <f t="shared" si="21"/>
        <v>1.0919</v>
      </c>
      <c r="S104" s="120">
        <f t="shared" si="21"/>
        <v>1.147</v>
      </c>
      <c r="T104" s="120">
        <f t="shared" si="21"/>
        <v>1.1286</v>
      </c>
      <c r="U104" s="120">
        <f t="shared" si="21"/>
        <v>1.0903</v>
      </c>
      <c r="V104" s="160">
        <f t="shared" si="21"/>
        <v>1.0786</v>
      </c>
      <c r="W104" s="161">
        <f t="shared" si="21"/>
        <v>1.0857</v>
      </c>
      <c r="X104" s="161">
        <f t="shared" si="21"/>
        <v>0.964</v>
      </c>
      <c r="Y104" s="161">
        <f t="shared" si="21"/>
        <v>0.96</v>
      </c>
      <c r="Z104" s="161">
        <f t="shared" si="21"/>
        <v>0</v>
      </c>
      <c r="AA104" s="161">
        <f t="shared" si="21"/>
        <v>0</v>
      </c>
    </row>
    <row r="105" spans="1:27" ht="12.75">
      <c r="A105" s="39" t="s">
        <v>37</v>
      </c>
      <c r="B105" s="183">
        <v>0</v>
      </c>
      <c r="C105" s="184"/>
      <c r="D105" s="40"/>
      <c r="E105" s="41"/>
      <c r="F105" s="162">
        <f>F104</f>
        <v>0.96</v>
      </c>
      <c r="G105" s="163">
        <f t="shared" si="0"/>
        <v>0</v>
      </c>
      <c r="H105" s="164" t="s">
        <v>29</v>
      </c>
      <c r="I105" s="165">
        <f>SUM(G103:G105)</f>
        <v>0</v>
      </c>
      <c r="J105" s="155"/>
      <c r="K105" s="156">
        <f aca="true" t="shared" si="22" ref="K105:AA105">K103</f>
        <v>1.5148</v>
      </c>
      <c r="L105" s="157">
        <f t="shared" si="22"/>
        <v>1.3089</v>
      </c>
      <c r="M105" s="120">
        <f t="shared" si="22"/>
        <v>1.2005</v>
      </c>
      <c r="N105" s="120">
        <f t="shared" si="22"/>
        <v>1.2089</v>
      </c>
      <c r="O105" s="120">
        <f t="shared" si="22"/>
        <v>1.2338</v>
      </c>
      <c r="P105" s="120">
        <f t="shared" si="22"/>
        <v>1.2076</v>
      </c>
      <c r="Q105" s="120">
        <f t="shared" si="22"/>
        <v>1.0913</v>
      </c>
      <c r="R105" s="120">
        <f t="shared" si="22"/>
        <v>1.0919</v>
      </c>
      <c r="S105" s="120">
        <f t="shared" si="22"/>
        <v>1.147</v>
      </c>
      <c r="T105" s="120">
        <f t="shared" si="22"/>
        <v>1.1286</v>
      </c>
      <c r="U105" s="120">
        <f t="shared" si="22"/>
        <v>1.0903</v>
      </c>
      <c r="V105" s="160">
        <f t="shared" si="22"/>
        <v>1.0786</v>
      </c>
      <c r="W105" s="161">
        <f t="shared" si="22"/>
        <v>1.0857</v>
      </c>
      <c r="X105" s="161">
        <f t="shared" si="22"/>
        <v>0.964</v>
      </c>
      <c r="Y105" s="161">
        <f t="shared" si="22"/>
        <v>0.96</v>
      </c>
      <c r="Z105" s="161">
        <f t="shared" si="22"/>
        <v>0</v>
      </c>
      <c r="AA105" s="161">
        <f t="shared" si="22"/>
        <v>0</v>
      </c>
    </row>
    <row r="106" spans="1:27" ht="12.75">
      <c r="A106" s="37" t="s">
        <v>38</v>
      </c>
      <c r="B106" s="175">
        <f>B103</f>
        <v>0</v>
      </c>
      <c r="C106" s="176"/>
      <c r="D106" s="7"/>
      <c r="E106" s="42"/>
      <c r="F106" s="120">
        <f>IF($I$56=2009,K106,0)+IF($I$56=2010,L106,0)+IF($I$56=2011,M106,0)+IF($I$56=2012,N106,0)+IF($I$56=2013,O106,0)+IF($I$56=2014,P106,0)+IF($I$56=2015,Q106,0)+IF($I$56=2016,R106,0)+IF($I$56=2017,S106,0)+IF($I$56=2018,T106,0)+IF($I$56=2019,U106,0)+IF($I$56=2020,V106,0)+IF($I$56=2021,W106,0)+IF($I$56=2022,X106,0)+IF($I$56=2023,Y106,0)+IF($I$56=2024,Z106,0)+IF($I$56=2025,AA106,0)</f>
        <v>0.9547</v>
      </c>
      <c r="G106" s="159">
        <f t="shared" si="0"/>
        <v>0</v>
      </c>
      <c r="H106" s="166"/>
      <c r="I106" s="167"/>
      <c r="J106" s="155">
        <f>1/F106</f>
        <v>1.0474494605635278</v>
      </c>
      <c r="K106" s="156">
        <v>1.5138</v>
      </c>
      <c r="L106" s="157">
        <v>1.3452</v>
      </c>
      <c r="M106" s="98">
        <v>1.2295</v>
      </c>
      <c r="N106" s="98">
        <v>1.2089</v>
      </c>
      <c r="O106" s="121">
        <v>1.2316</v>
      </c>
      <c r="P106" s="124">
        <v>1.2078</v>
      </c>
      <c r="Q106" s="98">
        <v>1.0882</v>
      </c>
      <c r="R106" s="133">
        <v>1.0887</v>
      </c>
      <c r="S106" s="98">
        <v>1.1546</v>
      </c>
      <c r="T106" s="98">
        <v>1.1413</v>
      </c>
      <c r="U106" s="98">
        <v>1.0981</v>
      </c>
      <c r="V106" s="133">
        <v>1.0739</v>
      </c>
      <c r="W106" s="158">
        <v>1.0708</v>
      </c>
      <c r="X106" s="134">
        <v>0.9791</v>
      </c>
      <c r="Y106" s="134">
        <v>0.9547</v>
      </c>
      <c r="Z106" s="134">
        <v>0</v>
      </c>
      <c r="AA106" s="134">
        <v>0</v>
      </c>
    </row>
    <row r="107" spans="1:27" ht="12.75">
      <c r="A107" s="37" t="s">
        <v>38</v>
      </c>
      <c r="B107" s="177">
        <v>0</v>
      </c>
      <c r="C107" s="178"/>
      <c r="D107" s="7"/>
      <c r="E107" s="38"/>
      <c r="F107" s="120">
        <f>F106</f>
        <v>0.9547</v>
      </c>
      <c r="G107" s="159">
        <f t="shared" si="0"/>
        <v>0</v>
      </c>
      <c r="H107" s="100"/>
      <c r="I107" s="101"/>
      <c r="J107" s="155"/>
      <c r="K107" s="156">
        <f aca="true" t="shared" si="23" ref="K107:AA107">K106</f>
        <v>1.5138</v>
      </c>
      <c r="L107" s="157">
        <f t="shared" si="23"/>
        <v>1.3452</v>
      </c>
      <c r="M107" s="120">
        <f t="shared" si="23"/>
        <v>1.2295</v>
      </c>
      <c r="N107" s="120">
        <f t="shared" si="23"/>
        <v>1.2089</v>
      </c>
      <c r="O107" s="120">
        <f t="shared" si="23"/>
        <v>1.2316</v>
      </c>
      <c r="P107" s="120">
        <f t="shared" si="23"/>
        <v>1.2078</v>
      </c>
      <c r="Q107" s="120">
        <f t="shared" si="23"/>
        <v>1.0882</v>
      </c>
      <c r="R107" s="120">
        <f t="shared" si="23"/>
        <v>1.0887</v>
      </c>
      <c r="S107" s="120">
        <f t="shared" si="23"/>
        <v>1.1546</v>
      </c>
      <c r="T107" s="120">
        <f t="shared" si="23"/>
        <v>1.1413</v>
      </c>
      <c r="U107" s="120">
        <f t="shared" si="23"/>
        <v>1.0981</v>
      </c>
      <c r="V107" s="160">
        <f t="shared" si="23"/>
        <v>1.0739</v>
      </c>
      <c r="W107" s="161">
        <f t="shared" si="23"/>
        <v>1.0708</v>
      </c>
      <c r="X107" s="161">
        <f t="shared" si="23"/>
        <v>0.9791</v>
      </c>
      <c r="Y107" s="161">
        <f t="shared" si="23"/>
        <v>0.9547</v>
      </c>
      <c r="Z107" s="161">
        <f t="shared" si="23"/>
        <v>0</v>
      </c>
      <c r="AA107" s="161">
        <f t="shared" si="23"/>
        <v>0</v>
      </c>
    </row>
    <row r="108" spans="1:27" ht="12.75">
      <c r="A108" s="39" t="s">
        <v>38</v>
      </c>
      <c r="B108" s="183">
        <v>0</v>
      </c>
      <c r="C108" s="184"/>
      <c r="D108" s="40"/>
      <c r="E108" s="41"/>
      <c r="F108" s="162">
        <f>F107</f>
        <v>0.9547</v>
      </c>
      <c r="G108" s="163">
        <f t="shared" si="0"/>
        <v>0</v>
      </c>
      <c r="H108" s="164" t="s">
        <v>29</v>
      </c>
      <c r="I108" s="165">
        <f>SUM(G106:G108)</f>
        <v>0</v>
      </c>
      <c r="J108" s="155"/>
      <c r="K108" s="156">
        <f aca="true" t="shared" si="24" ref="K108:AA108">K106</f>
        <v>1.5138</v>
      </c>
      <c r="L108" s="157">
        <f t="shared" si="24"/>
        <v>1.3452</v>
      </c>
      <c r="M108" s="120">
        <f t="shared" si="24"/>
        <v>1.2295</v>
      </c>
      <c r="N108" s="120">
        <f t="shared" si="24"/>
        <v>1.2089</v>
      </c>
      <c r="O108" s="120">
        <f t="shared" si="24"/>
        <v>1.2316</v>
      </c>
      <c r="P108" s="120">
        <f t="shared" si="24"/>
        <v>1.2078</v>
      </c>
      <c r="Q108" s="120">
        <f t="shared" si="24"/>
        <v>1.0882</v>
      </c>
      <c r="R108" s="120">
        <f t="shared" si="24"/>
        <v>1.0887</v>
      </c>
      <c r="S108" s="120">
        <f t="shared" si="24"/>
        <v>1.1546</v>
      </c>
      <c r="T108" s="120">
        <f t="shared" si="24"/>
        <v>1.1413</v>
      </c>
      <c r="U108" s="120">
        <f t="shared" si="24"/>
        <v>1.0981</v>
      </c>
      <c r="V108" s="160">
        <f t="shared" si="24"/>
        <v>1.0739</v>
      </c>
      <c r="W108" s="161">
        <f t="shared" si="24"/>
        <v>1.0708</v>
      </c>
      <c r="X108" s="161">
        <f t="shared" si="24"/>
        <v>0.9791</v>
      </c>
      <c r="Y108" s="161">
        <f t="shared" si="24"/>
        <v>0.9547</v>
      </c>
      <c r="Z108" s="161">
        <f t="shared" si="24"/>
        <v>0</v>
      </c>
      <c r="AA108" s="161">
        <f t="shared" si="24"/>
        <v>0</v>
      </c>
    </row>
    <row r="109" spans="1:27" ht="12.75">
      <c r="A109" s="37" t="s">
        <v>39</v>
      </c>
      <c r="B109" s="175">
        <f>B106</f>
        <v>0</v>
      </c>
      <c r="C109" s="176"/>
      <c r="D109" s="7"/>
      <c r="E109" s="42"/>
      <c r="F109" s="120">
        <f>IF($I$56=2009,K109,0)+IF($I$56=2010,L109,0)+IF($I$56=2011,M109,0)+IF($I$56=2012,N109,0)+IF($I$56=2013,O109,0)+IF($I$56=2014,P109,0)+IF($I$56=2015,Q109,0)+IF($I$56=2016,R109,0)+IF($I$56=2017,S109,0)+IF($I$56=2018,T109,0)+IF($I$56=2019,U109,0)+IF($I$56=2020,V109,0)+IF($I$56=2021,W109,0)+IF($I$56=2022,X109,0)+IF($I$56=2023,Y109,0)+IF($I$56=2024,Z109,0)+IF($I$56=2025,AA109,0)</f>
        <v>0.9634</v>
      </c>
      <c r="G109" s="159">
        <f t="shared" si="0"/>
        <v>0</v>
      </c>
      <c r="H109" s="166"/>
      <c r="I109" s="167"/>
      <c r="J109" s="155">
        <f>1/F109</f>
        <v>1.0379904504878554</v>
      </c>
      <c r="K109" s="156">
        <v>1.5105</v>
      </c>
      <c r="L109" s="157">
        <v>1.3442</v>
      </c>
      <c r="M109" s="98">
        <v>1.2307</v>
      </c>
      <c r="N109" s="98">
        <v>1.2052</v>
      </c>
      <c r="O109" s="119">
        <v>1.2316</v>
      </c>
      <c r="P109" s="98">
        <v>1.2027</v>
      </c>
      <c r="Q109" s="98">
        <v>1.0833</v>
      </c>
      <c r="R109" s="133">
        <v>1.0758</v>
      </c>
      <c r="S109" s="98">
        <v>1.164</v>
      </c>
      <c r="T109" s="98">
        <v>1.1377</v>
      </c>
      <c r="U109" s="98">
        <v>1.0978</v>
      </c>
      <c r="V109" s="133">
        <v>1.0785</v>
      </c>
      <c r="W109" s="158">
        <v>1.0522</v>
      </c>
      <c r="X109" s="134">
        <v>0.9842</v>
      </c>
      <c r="Y109" s="134">
        <v>0.9634</v>
      </c>
      <c r="Z109" s="134">
        <v>0</v>
      </c>
      <c r="AA109" s="134">
        <v>0</v>
      </c>
    </row>
    <row r="110" spans="1:27" ht="12.75">
      <c r="A110" s="37" t="s">
        <v>39</v>
      </c>
      <c r="B110" s="177">
        <v>0</v>
      </c>
      <c r="C110" s="178"/>
      <c r="D110" s="7"/>
      <c r="E110" s="38"/>
      <c r="F110" s="120">
        <f>F109</f>
        <v>0.9634</v>
      </c>
      <c r="G110" s="159">
        <f t="shared" si="0"/>
        <v>0</v>
      </c>
      <c r="H110" s="100"/>
      <c r="I110" s="101"/>
      <c r="J110" s="155"/>
      <c r="K110" s="156">
        <f aca="true" t="shared" si="25" ref="K110:AA110">K109</f>
        <v>1.5105</v>
      </c>
      <c r="L110" s="157">
        <f t="shared" si="25"/>
        <v>1.3442</v>
      </c>
      <c r="M110" s="120">
        <f t="shared" si="25"/>
        <v>1.2307</v>
      </c>
      <c r="N110" s="120">
        <f t="shared" si="25"/>
        <v>1.2052</v>
      </c>
      <c r="O110" s="120">
        <f t="shared" si="25"/>
        <v>1.2316</v>
      </c>
      <c r="P110" s="120">
        <f t="shared" si="25"/>
        <v>1.2027</v>
      </c>
      <c r="Q110" s="120">
        <f t="shared" si="25"/>
        <v>1.0833</v>
      </c>
      <c r="R110" s="120">
        <f t="shared" si="25"/>
        <v>1.0758</v>
      </c>
      <c r="S110" s="120">
        <f t="shared" si="25"/>
        <v>1.164</v>
      </c>
      <c r="T110" s="120">
        <f t="shared" si="25"/>
        <v>1.1377</v>
      </c>
      <c r="U110" s="120">
        <f t="shared" si="25"/>
        <v>1.0978</v>
      </c>
      <c r="V110" s="160">
        <f t="shared" si="25"/>
        <v>1.0785</v>
      </c>
      <c r="W110" s="161">
        <f t="shared" si="25"/>
        <v>1.0522</v>
      </c>
      <c r="X110" s="161">
        <f t="shared" si="25"/>
        <v>0.9842</v>
      </c>
      <c r="Y110" s="161">
        <f t="shared" si="25"/>
        <v>0.9634</v>
      </c>
      <c r="Z110" s="161">
        <f t="shared" si="25"/>
        <v>0</v>
      </c>
      <c r="AA110" s="161">
        <f t="shared" si="25"/>
        <v>0</v>
      </c>
    </row>
    <row r="111" spans="1:27" ht="12.75">
      <c r="A111" s="39" t="s">
        <v>39</v>
      </c>
      <c r="B111" s="183">
        <v>0</v>
      </c>
      <c r="C111" s="184"/>
      <c r="D111" s="40"/>
      <c r="E111" s="41"/>
      <c r="F111" s="162">
        <f>F110</f>
        <v>0.9634</v>
      </c>
      <c r="G111" s="163">
        <f t="shared" si="0"/>
        <v>0</v>
      </c>
      <c r="H111" s="164" t="s">
        <v>29</v>
      </c>
      <c r="I111" s="165">
        <f>SUM(G109:G111)</f>
        <v>0</v>
      </c>
      <c r="J111" s="155"/>
      <c r="K111" s="156">
        <f aca="true" t="shared" si="26" ref="K111:AA111">K109</f>
        <v>1.5105</v>
      </c>
      <c r="L111" s="157">
        <f t="shared" si="26"/>
        <v>1.3442</v>
      </c>
      <c r="M111" s="120">
        <f t="shared" si="26"/>
        <v>1.2307</v>
      </c>
      <c r="N111" s="120">
        <f t="shared" si="26"/>
        <v>1.2052</v>
      </c>
      <c r="O111" s="120">
        <f t="shared" si="26"/>
        <v>1.2316</v>
      </c>
      <c r="P111" s="120">
        <f t="shared" si="26"/>
        <v>1.2027</v>
      </c>
      <c r="Q111" s="120">
        <f t="shared" si="26"/>
        <v>1.0833</v>
      </c>
      <c r="R111" s="120">
        <f t="shared" si="26"/>
        <v>1.0758</v>
      </c>
      <c r="S111" s="120">
        <f t="shared" si="26"/>
        <v>1.164</v>
      </c>
      <c r="T111" s="120">
        <f t="shared" si="26"/>
        <v>1.1377</v>
      </c>
      <c r="U111" s="120">
        <f t="shared" si="26"/>
        <v>1.0978</v>
      </c>
      <c r="V111" s="160">
        <f t="shared" si="26"/>
        <v>1.0785</v>
      </c>
      <c r="W111" s="161">
        <f t="shared" si="26"/>
        <v>1.0522</v>
      </c>
      <c r="X111" s="161">
        <f t="shared" si="26"/>
        <v>0.9842</v>
      </c>
      <c r="Y111" s="161">
        <f t="shared" si="26"/>
        <v>0.9634</v>
      </c>
      <c r="Z111" s="161">
        <f t="shared" si="26"/>
        <v>0</v>
      </c>
      <c r="AA111" s="161">
        <f t="shared" si="26"/>
        <v>0</v>
      </c>
    </row>
    <row r="112" spans="1:27" ht="12.75">
      <c r="A112" s="37" t="s">
        <v>40</v>
      </c>
      <c r="B112" s="175">
        <f>B109</f>
        <v>0</v>
      </c>
      <c r="C112" s="176"/>
      <c r="D112" s="7"/>
      <c r="E112" s="42"/>
      <c r="F112" s="120">
        <f>IF($I$56=2009,K112,0)+IF($I$56=2010,L112,0)+IF($I$56=2011,M112,0)+IF($I$56=2012,N112,0)+IF($I$56=2013,O112,0)+IF($I$56=2014,P112,0)+IF($I$56=2015,Q112,0)+IF($I$56=2016,R112,0)+IF($I$56=2017,S112,0)+IF($I$56=2018,T112,0)+IF($I$56=2019,U112,0)+IF($I$56=2020,V112,0)+IF($I$56=2021,W112,0)+IF($I$56=2022,X112,0)+IF($I$56=2023,Y112,0)+IF($I$56=2024,Z112,0)+IF($I$56=2025,AA112,0)</f>
        <v>0.9441</v>
      </c>
      <c r="G112" s="159">
        <f t="shared" si="0"/>
        <v>0</v>
      </c>
      <c r="H112" s="166"/>
      <c r="I112" s="167"/>
      <c r="J112" s="155">
        <f>1/F112</f>
        <v>1.0592098294672174</v>
      </c>
      <c r="K112" s="156">
        <v>1.5021</v>
      </c>
      <c r="L112" s="157">
        <v>1.2811</v>
      </c>
      <c r="M112" s="98">
        <v>1.2276</v>
      </c>
      <c r="N112" s="98">
        <v>1.2091</v>
      </c>
      <c r="O112" s="119">
        <v>1.2245</v>
      </c>
      <c r="P112" s="98">
        <v>1.2026</v>
      </c>
      <c r="Q112" s="98">
        <v>1.0827</v>
      </c>
      <c r="R112" s="98">
        <v>1.075</v>
      </c>
      <c r="S112" s="98">
        <v>1.1689</v>
      </c>
      <c r="T112" s="98">
        <v>1.1293</v>
      </c>
      <c r="U112" s="98">
        <v>1.0925</v>
      </c>
      <c r="V112" s="133">
        <v>1.0814</v>
      </c>
      <c r="W112" s="158">
        <v>1.0408</v>
      </c>
      <c r="X112" s="134">
        <v>0.9842</v>
      </c>
      <c r="Y112" s="134">
        <v>0.9441</v>
      </c>
      <c r="Z112" s="134">
        <v>0</v>
      </c>
      <c r="AA112" s="134">
        <v>0</v>
      </c>
    </row>
    <row r="113" spans="1:27" ht="12.75">
      <c r="A113" s="37" t="s">
        <v>40</v>
      </c>
      <c r="B113" s="177">
        <v>0</v>
      </c>
      <c r="C113" s="178"/>
      <c r="D113" s="7"/>
      <c r="E113" s="38"/>
      <c r="F113" s="120">
        <f>F112</f>
        <v>0.9441</v>
      </c>
      <c r="G113" s="159">
        <f>B113/F113</f>
        <v>0</v>
      </c>
      <c r="H113" s="100"/>
      <c r="I113" s="101"/>
      <c r="J113" s="8"/>
      <c r="K113" s="156">
        <f aca="true" t="shared" si="27" ref="K113:AA113">K112</f>
        <v>1.5021</v>
      </c>
      <c r="L113" s="157">
        <f t="shared" si="27"/>
        <v>1.2811</v>
      </c>
      <c r="M113" s="120">
        <f t="shared" si="27"/>
        <v>1.2276</v>
      </c>
      <c r="N113" s="120">
        <f t="shared" si="27"/>
        <v>1.2091</v>
      </c>
      <c r="O113" s="120">
        <f t="shared" si="27"/>
        <v>1.2245</v>
      </c>
      <c r="P113" s="120">
        <f t="shared" si="27"/>
        <v>1.2026</v>
      </c>
      <c r="Q113" s="120">
        <f t="shared" si="27"/>
        <v>1.0827</v>
      </c>
      <c r="R113" s="120">
        <f t="shared" si="27"/>
        <v>1.075</v>
      </c>
      <c r="S113" s="120">
        <f t="shared" si="27"/>
        <v>1.1689</v>
      </c>
      <c r="T113" s="120">
        <f t="shared" si="27"/>
        <v>1.1293</v>
      </c>
      <c r="U113" s="120">
        <f t="shared" si="27"/>
        <v>1.0925</v>
      </c>
      <c r="V113" s="160">
        <f t="shared" si="27"/>
        <v>1.0814</v>
      </c>
      <c r="W113" s="161">
        <f t="shared" si="27"/>
        <v>1.0408</v>
      </c>
      <c r="X113" s="161">
        <f t="shared" si="27"/>
        <v>0.9842</v>
      </c>
      <c r="Y113" s="161">
        <f t="shared" si="27"/>
        <v>0.9441</v>
      </c>
      <c r="Z113" s="161">
        <f t="shared" si="27"/>
        <v>0</v>
      </c>
      <c r="AA113" s="161">
        <f t="shared" si="27"/>
        <v>0</v>
      </c>
    </row>
    <row r="114" spans="1:27" ht="12.75">
      <c r="A114" s="39" t="s">
        <v>40</v>
      </c>
      <c r="B114" s="183">
        <v>0</v>
      </c>
      <c r="C114" s="184"/>
      <c r="D114" s="40"/>
      <c r="E114" s="41"/>
      <c r="F114" s="162">
        <f>F113</f>
        <v>0.9441</v>
      </c>
      <c r="G114" s="159">
        <f>B114/F114</f>
        <v>0</v>
      </c>
      <c r="H114" s="164" t="s">
        <v>29</v>
      </c>
      <c r="I114" s="165">
        <f>SUM(G112:G114)</f>
        <v>0</v>
      </c>
      <c r="J114" s="8"/>
      <c r="K114" s="169">
        <f aca="true" t="shared" si="28" ref="K114:AA114">K112</f>
        <v>1.5021</v>
      </c>
      <c r="L114" s="170">
        <f t="shared" si="28"/>
        <v>1.2811</v>
      </c>
      <c r="M114" s="122">
        <f t="shared" si="28"/>
        <v>1.2276</v>
      </c>
      <c r="N114" s="122">
        <f t="shared" si="28"/>
        <v>1.2091</v>
      </c>
      <c r="O114" s="122">
        <f t="shared" si="28"/>
        <v>1.2245</v>
      </c>
      <c r="P114" s="122">
        <f t="shared" si="28"/>
        <v>1.2026</v>
      </c>
      <c r="Q114" s="122">
        <f t="shared" si="28"/>
        <v>1.0827</v>
      </c>
      <c r="R114" s="122">
        <f t="shared" si="28"/>
        <v>1.075</v>
      </c>
      <c r="S114" s="122">
        <f t="shared" si="28"/>
        <v>1.1689</v>
      </c>
      <c r="T114" s="122">
        <f t="shared" si="28"/>
        <v>1.1293</v>
      </c>
      <c r="U114" s="122">
        <f t="shared" si="28"/>
        <v>1.0925</v>
      </c>
      <c r="V114" s="171">
        <f t="shared" si="28"/>
        <v>1.0814</v>
      </c>
      <c r="W114" s="172">
        <f t="shared" si="28"/>
        <v>1.0408</v>
      </c>
      <c r="X114" s="172">
        <f t="shared" si="28"/>
        <v>0.9842</v>
      </c>
      <c r="Y114" s="172">
        <f t="shared" si="28"/>
        <v>0.9441</v>
      </c>
      <c r="Z114" s="172">
        <f t="shared" si="28"/>
        <v>0</v>
      </c>
      <c r="AA114" s="172">
        <f t="shared" si="28"/>
        <v>0</v>
      </c>
    </row>
    <row r="115" spans="1:23" ht="12.75">
      <c r="A115" s="37"/>
      <c r="B115" s="43"/>
      <c r="C115" s="44"/>
      <c r="D115" s="45"/>
      <c r="E115" s="46"/>
      <c r="F115" s="104" t="s">
        <v>41</v>
      </c>
      <c r="G115" s="99"/>
      <c r="H115" s="105"/>
      <c r="I115" s="103"/>
      <c r="J115" s="8"/>
      <c r="K115">
        <v>2029</v>
      </c>
      <c r="L115" s="141">
        <v>0.01</v>
      </c>
      <c r="M115" s="96" t="s">
        <v>52</v>
      </c>
      <c r="P115" s="106"/>
      <c r="Q115" s="106"/>
      <c r="R115" s="106"/>
      <c r="S115" s="106"/>
      <c r="T115" s="106"/>
      <c r="U115" s="106"/>
      <c r="V115" s="106"/>
      <c r="W115" s="65"/>
    </row>
    <row r="116" spans="1:20" ht="12.75" thickBot="1">
      <c r="A116" s="37"/>
      <c r="B116" s="47"/>
      <c r="C116" s="7"/>
      <c r="D116" s="7"/>
      <c r="E116" s="42"/>
      <c r="F116" s="107" t="s">
        <v>42</v>
      </c>
      <c r="G116" s="99"/>
      <c r="H116" s="102"/>
      <c r="I116" s="103"/>
      <c r="J116" s="7"/>
      <c r="K116">
        <v>2028</v>
      </c>
      <c r="L116" s="141">
        <v>0.01</v>
      </c>
      <c r="M116" s="96" t="s">
        <v>52</v>
      </c>
      <c r="S116" s="108"/>
      <c r="T116" s="108"/>
    </row>
    <row r="117" spans="1:20" ht="13.5" thickBot="1">
      <c r="A117" s="90" t="s">
        <v>75</v>
      </c>
      <c r="B117" s="191">
        <f>SUM(B79:C116)</f>
        <v>0</v>
      </c>
      <c r="C117" s="192"/>
      <c r="D117" s="109" t="s">
        <v>43</v>
      </c>
      <c r="E117" s="79"/>
      <c r="F117" s="110">
        <f>IF(B117=0,(SUM(F79:F114)/36),(B117/I117))</f>
        <v>0.9717333333333333</v>
      </c>
      <c r="G117" s="111" t="s">
        <v>44</v>
      </c>
      <c r="H117" s="92" t="s">
        <v>45</v>
      </c>
      <c r="I117" s="48">
        <f>SUM(I79:I114)</f>
        <v>0</v>
      </c>
      <c r="J117" s="7"/>
      <c r="K117">
        <v>2027</v>
      </c>
      <c r="L117" s="141">
        <v>0.01</v>
      </c>
      <c r="M117" s="96" t="s">
        <v>52</v>
      </c>
      <c r="S117" s="108"/>
      <c r="T117" s="108"/>
    </row>
    <row r="118" spans="1:18" ht="13.5" thickBot="1">
      <c r="A118" s="90" t="s">
        <v>100</v>
      </c>
      <c r="B118" s="179">
        <v>0</v>
      </c>
      <c r="C118" s="180"/>
      <c r="D118" s="52"/>
      <c r="E118" s="54"/>
      <c r="F118" s="93" t="s">
        <v>29</v>
      </c>
      <c r="G118" s="55"/>
      <c r="H118" s="34"/>
      <c r="I118" s="112"/>
      <c r="J118" s="7"/>
      <c r="K118">
        <v>2026</v>
      </c>
      <c r="L118" s="141">
        <v>0.01</v>
      </c>
      <c r="M118" s="96" t="s">
        <v>52</v>
      </c>
      <c r="R118" s="108"/>
    </row>
    <row r="119" spans="1:18" ht="13.5" thickBot="1">
      <c r="A119" s="90" t="s">
        <v>101</v>
      </c>
      <c r="B119" s="179">
        <v>0</v>
      </c>
      <c r="C119" s="180"/>
      <c r="D119" s="52"/>
      <c r="E119" s="54"/>
      <c r="F119" s="94" t="s">
        <v>29</v>
      </c>
      <c r="G119" s="145" t="s">
        <v>112</v>
      </c>
      <c r="H119" s="34"/>
      <c r="I119" s="112"/>
      <c r="J119" s="7"/>
      <c r="K119">
        <v>2025</v>
      </c>
      <c r="L119" s="141">
        <v>0.01</v>
      </c>
      <c r="M119" s="96" t="s">
        <v>52</v>
      </c>
      <c r="R119" s="108"/>
    </row>
    <row r="120" spans="1:18" ht="13.5" thickBot="1">
      <c r="A120" s="90" t="s">
        <v>115</v>
      </c>
      <c r="B120" s="179">
        <v>0</v>
      </c>
      <c r="C120" s="180"/>
      <c r="D120" s="52"/>
      <c r="E120" s="54"/>
      <c r="F120" s="94" t="s">
        <v>29</v>
      </c>
      <c r="G120" s="145" t="s">
        <v>113</v>
      </c>
      <c r="H120" s="34"/>
      <c r="I120" s="112"/>
      <c r="J120" s="7"/>
      <c r="K120">
        <v>2024</v>
      </c>
      <c r="L120" s="141">
        <v>0.01</v>
      </c>
      <c r="M120" s="96" t="s">
        <v>52</v>
      </c>
      <c r="R120" s="108"/>
    </row>
    <row r="121" spans="1:13" ht="13.5" thickBot="1">
      <c r="A121" s="91" t="s">
        <v>80</v>
      </c>
      <c r="B121" s="181">
        <f>B117-B118-B119-B120</f>
        <v>0</v>
      </c>
      <c r="C121" s="182"/>
      <c r="D121" s="52"/>
      <c r="E121" s="54"/>
      <c r="F121" s="94" t="s">
        <v>29</v>
      </c>
      <c r="G121" s="146" t="s">
        <v>114</v>
      </c>
      <c r="H121" s="34"/>
      <c r="I121" s="106"/>
      <c r="J121" s="7"/>
      <c r="K121">
        <v>2023</v>
      </c>
      <c r="L121" s="141">
        <v>102.5</v>
      </c>
      <c r="M121" s="96" t="s">
        <v>52</v>
      </c>
    </row>
    <row r="122" spans="1:13" ht="13.5" thickBot="1">
      <c r="A122" s="7"/>
      <c r="B122" s="7"/>
      <c r="C122" s="7"/>
      <c r="D122" s="7"/>
      <c r="E122" s="7"/>
      <c r="F122" s="95" t="s">
        <v>29</v>
      </c>
      <c r="G122" s="7"/>
      <c r="H122" s="7"/>
      <c r="I122" s="7"/>
      <c r="J122" s="7"/>
      <c r="K122">
        <v>2022</v>
      </c>
      <c r="L122" s="141">
        <v>99</v>
      </c>
      <c r="M122" s="96" t="s">
        <v>52</v>
      </c>
    </row>
    <row r="123" spans="1:13" ht="12.75" thickBot="1">
      <c r="A123" s="49" t="s">
        <v>46</v>
      </c>
      <c r="B123" s="50"/>
      <c r="C123" s="51"/>
      <c r="D123" s="51"/>
      <c r="E123" s="113"/>
      <c r="F123" s="114">
        <f>(1/F117)*100</f>
        <v>102.90889132821076</v>
      </c>
      <c r="G123" s="52" t="s">
        <v>47</v>
      </c>
      <c r="H123" s="115"/>
      <c r="I123" s="115"/>
      <c r="J123" s="7"/>
      <c r="K123">
        <v>2021</v>
      </c>
      <c r="L123" s="173">
        <v>92</v>
      </c>
      <c r="M123" s="96" t="s">
        <v>52</v>
      </c>
    </row>
    <row r="124" spans="1:13" ht="12.75" customHeight="1" thickBot="1">
      <c r="A124" s="7"/>
      <c r="B124" s="7"/>
      <c r="C124" s="53"/>
      <c r="D124" s="52"/>
      <c r="E124" s="54"/>
      <c r="F124" s="147" t="s">
        <v>29</v>
      </c>
      <c r="G124" s="7"/>
      <c r="H124" s="55"/>
      <c r="I124" s="7"/>
      <c r="J124" s="7"/>
      <c r="K124">
        <v>2020</v>
      </c>
      <c r="L124" s="173">
        <v>93</v>
      </c>
      <c r="M124" s="96" t="s">
        <v>52</v>
      </c>
    </row>
    <row r="125" spans="1:13" ht="12.75" thickBot="1">
      <c r="A125" s="49" t="s">
        <v>81</v>
      </c>
      <c r="B125" s="51"/>
      <c r="C125" s="51"/>
      <c r="D125" s="51"/>
      <c r="E125" s="56"/>
      <c r="F125" s="57">
        <f>IF(I56=K135,L135,0)+IF(I56=K134,L134,0)+IF(I56=K133,L133,0)+IF(I56=K132,L132,0)+IF(I56=K131,L131,0)+IF(I56=K130,L130,0)+IF(I56=K129,L129,0)+IF(I56=K128,L128,0)+IF(I56=K127,L127,0)+IF(I56=K126,L126,0)+IF(I56=K125,L125,0)+IF(I56=K124,L124,0)+IF(I56=K123,L123,0)+IF(I56=K122,L122,0)+IF(I56=K121,L121,0)+IF(I56=K120,L120,0)+IF(I56=K119,L119,0)+IF(I56=K118,L118,0)+IF(I56=K117,L117,0)+IF(I56=K116,L116,0)+IF(I56=K115,L115,0)</f>
        <v>102.5</v>
      </c>
      <c r="G125" s="128" t="s">
        <v>93</v>
      </c>
      <c r="H125" s="7"/>
      <c r="I125" s="7"/>
      <c r="J125" s="7"/>
      <c r="K125">
        <v>2019</v>
      </c>
      <c r="L125" s="173">
        <v>89.5</v>
      </c>
      <c r="M125" s="96" t="s">
        <v>52</v>
      </c>
    </row>
    <row r="126" spans="1:13" ht="12.75" customHeight="1">
      <c r="A126" s="7"/>
      <c r="B126" s="52"/>
      <c r="C126" s="7"/>
      <c r="D126" s="7"/>
      <c r="E126" s="54"/>
      <c r="F126" s="116" t="s">
        <v>48</v>
      </c>
      <c r="G126" s="7" t="s">
        <v>49</v>
      </c>
      <c r="H126" s="115"/>
      <c r="I126" s="115"/>
      <c r="J126" s="7"/>
      <c r="K126">
        <v>2018</v>
      </c>
      <c r="L126" s="173">
        <v>86.5</v>
      </c>
      <c r="M126" s="96" t="s">
        <v>52</v>
      </c>
    </row>
    <row r="127" spans="1:13" ht="12.75" customHeight="1">
      <c r="A127" s="7"/>
      <c r="B127" s="52"/>
      <c r="C127" s="7"/>
      <c r="D127" s="7"/>
      <c r="E127" s="54"/>
      <c r="F127" s="116"/>
      <c r="G127" s="7"/>
      <c r="H127" s="115"/>
      <c r="I127" s="115"/>
      <c r="J127" s="7"/>
      <c r="K127">
        <v>2017</v>
      </c>
      <c r="L127" s="173">
        <v>89.5</v>
      </c>
      <c r="M127" s="96" t="s">
        <v>52</v>
      </c>
    </row>
    <row r="128" spans="1:13" ht="12.75" customHeight="1">
      <c r="A128" s="7"/>
      <c r="B128" s="52"/>
      <c r="C128" s="7"/>
      <c r="D128" s="7"/>
      <c r="E128" s="54"/>
      <c r="F128" s="116"/>
      <c r="G128" s="7"/>
      <c r="H128" s="115"/>
      <c r="I128" s="115"/>
      <c r="J128" s="7"/>
      <c r="K128">
        <v>2016</v>
      </c>
      <c r="L128" s="173">
        <v>91.5</v>
      </c>
      <c r="M128" s="96" t="s">
        <v>52</v>
      </c>
    </row>
    <row r="129" spans="1:13" ht="12.75" customHeight="1" thickBot="1">
      <c r="A129" s="7"/>
      <c r="B129" s="52"/>
      <c r="C129" s="7"/>
      <c r="D129" s="7"/>
      <c r="E129" s="54"/>
      <c r="F129" s="116"/>
      <c r="G129" s="7"/>
      <c r="H129" s="115"/>
      <c r="I129" s="115"/>
      <c r="J129" s="7"/>
      <c r="K129">
        <v>2015</v>
      </c>
      <c r="L129" s="173">
        <v>93.5</v>
      </c>
      <c r="M129" s="96" t="s">
        <v>52</v>
      </c>
    </row>
    <row r="130" spans="1:13" ht="14.25" thickBot="1">
      <c r="A130" s="58" t="s">
        <v>50</v>
      </c>
      <c r="B130" s="59"/>
      <c r="C130" s="60"/>
      <c r="D130" s="61"/>
      <c r="E130" s="62"/>
      <c r="F130" s="63">
        <f>MIN(F123:F125)</f>
        <v>102.5</v>
      </c>
      <c r="G130" s="52" t="s">
        <v>51</v>
      </c>
      <c r="H130" s="7"/>
      <c r="I130" s="7"/>
      <c r="J130" s="7"/>
      <c r="K130">
        <v>2014</v>
      </c>
      <c r="L130" s="173">
        <v>82</v>
      </c>
      <c r="M130" t="s">
        <v>123</v>
      </c>
    </row>
    <row r="131" spans="1:17" ht="12.75" thickBot="1">
      <c r="A131" s="64"/>
      <c r="B131" s="7"/>
      <c r="C131" s="7"/>
      <c r="D131" s="7"/>
      <c r="E131" s="54"/>
      <c r="F131" s="7"/>
      <c r="G131" s="55"/>
      <c r="H131" s="55"/>
      <c r="I131" s="7"/>
      <c r="J131" s="7"/>
      <c r="K131">
        <v>2013</v>
      </c>
      <c r="L131" s="173">
        <v>81</v>
      </c>
      <c r="M131" t="s">
        <v>123</v>
      </c>
      <c r="P131" s="108"/>
      <c r="Q131" s="108"/>
    </row>
    <row r="132" spans="1:17" ht="13.5" thickBot="1">
      <c r="A132" s="142" t="s">
        <v>110</v>
      </c>
      <c r="B132" s="7"/>
      <c r="C132" s="7"/>
      <c r="D132" s="7"/>
      <c r="E132" s="54"/>
      <c r="F132" s="7"/>
      <c r="G132" s="55"/>
      <c r="H132" s="55"/>
      <c r="I132" s="7"/>
      <c r="J132" s="7"/>
      <c r="K132">
        <v>2012</v>
      </c>
      <c r="L132" s="173">
        <v>82.5</v>
      </c>
      <c r="M132" t="s">
        <v>123</v>
      </c>
      <c r="P132" s="108"/>
      <c r="Q132" s="108"/>
    </row>
    <row r="133" spans="1:17" ht="13.5" thickBot="1">
      <c r="A133" s="140"/>
      <c r="B133" s="7"/>
      <c r="C133" s="7"/>
      <c r="D133" s="7"/>
      <c r="E133" s="54"/>
      <c r="F133" s="7"/>
      <c r="G133" s="55"/>
      <c r="H133" s="55"/>
      <c r="I133" s="7"/>
      <c r="J133" s="7"/>
      <c r="K133">
        <v>2011</v>
      </c>
      <c r="L133" s="173">
        <v>81</v>
      </c>
      <c r="M133" t="s">
        <v>123</v>
      </c>
      <c r="P133" s="108"/>
      <c r="Q133" s="108"/>
    </row>
    <row r="134" spans="1:13" ht="13.5" thickBot="1">
      <c r="A134" s="135" t="str">
        <f>IF(F130=F125,"Der Umrechnungskurs des Finanzamts ist günstiger für Sie, als der lt. dieser Tabelle ermittelte Kurs!","Der lt. dieser Tabelle ermittelt Umrechnungskurs ist günstiger!")</f>
        <v>Der Umrechnungskurs des Finanzamts ist günstiger für Sie, als der lt. dieser Tabelle ermittelte Kurs!</v>
      </c>
      <c r="B134" s="136"/>
      <c r="C134" s="136"/>
      <c r="D134" s="136"/>
      <c r="E134" s="137"/>
      <c r="F134" s="136"/>
      <c r="G134" s="138"/>
      <c r="H134" s="138"/>
      <c r="I134" s="139"/>
      <c r="J134" s="7"/>
      <c r="K134">
        <v>2010</v>
      </c>
      <c r="L134" s="173">
        <v>72</v>
      </c>
      <c r="M134" t="s">
        <v>52</v>
      </c>
    </row>
    <row r="135" spans="1:13" ht="12.75">
      <c r="A135" s="64"/>
      <c r="B135" s="7"/>
      <c r="C135" s="7"/>
      <c r="D135" s="7"/>
      <c r="E135" s="54"/>
      <c r="F135" s="7"/>
      <c r="G135" s="55"/>
      <c r="H135" s="55"/>
      <c r="I135" s="7"/>
      <c r="J135" s="7"/>
      <c r="K135">
        <v>2009</v>
      </c>
      <c r="L135" s="173">
        <v>66</v>
      </c>
      <c r="M135" t="s">
        <v>123</v>
      </c>
    </row>
    <row r="136" spans="1:13" ht="12.75">
      <c r="A136" s="97" t="s">
        <v>76</v>
      </c>
      <c r="B136" s="7"/>
      <c r="C136" s="7"/>
      <c r="D136" s="7"/>
      <c r="E136" s="54"/>
      <c r="F136" s="7"/>
      <c r="G136" s="55"/>
      <c r="H136" s="55"/>
      <c r="I136" s="7"/>
      <c r="J136" s="7"/>
      <c r="K136">
        <v>2008</v>
      </c>
      <c r="L136" s="173">
        <v>63</v>
      </c>
      <c r="M136" t="s">
        <v>123</v>
      </c>
    </row>
    <row r="137" spans="1:13" ht="12.75">
      <c r="A137" s="96" t="s">
        <v>77</v>
      </c>
      <c r="B137" s="7"/>
      <c r="C137" s="7"/>
      <c r="D137" s="7"/>
      <c r="E137" s="54"/>
      <c r="F137" s="7"/>
      <c r="G137" s="55"/>
      <c r="H137" s="55"/>
      <c r="I137" s="7"/>
      <c r="J137" s="8"/>
      <c r="K137" s="54">
        <v>2007</v>
      </c>
      <c r="L137" s="173">
        <v>60.5</v>
      </c>
      <c r="M137" s="54" t="s">
        <v>123</v>
      </c>
    </row>
    <row r="138" spans="1:13" ht="12.75">
      <c r="A138" s="96" t="s">
        <v>78</v>
      </c>
      <c r="B138" s="117"/>
      <c r="C138" s="7"/>
      <c r="D138" s="7"/>
      <c r="E138" s="118"/>
      <c r="F138" s="7"/>
      <c r="G138" s="118"/>
      <c r="H138" s="118"/>
      <c r="I138" s="7"/>
      <c r="J138" s="8"/>
      <c r="K138" s="54">
        <v>2006</v>
      </c>
      <c r="L138" s="173">
        <v>63.5</v>
      </c>
      <c r="M138" s="54" t="s">
        <v>123</v>
      </c>
    </row>
    <row r="139" spans="1:13" ht="12.75">
      <c r="A139" s="96" t="s">
        <v>82</v>
      </c>
      <c r="B139" s="117"/>
      <c r="C139" s="7"/>
      <c r="D139" s="7"/>
      <c r="E139" s="118"/>
      <c r="F139" s="7"/>
      <c r="G139" s="118"/>
      <c r="H139" s="118"/>
      <c r="I139" s="7"/>
      <c r="J139" s="8"/>
      <c r="K139">
        <v>2005</v>
      </c>
      <c r="L139" s="173">
        <v>64.5</v>
      </c>
      <c r="M139" t="s">
        <v>123</v>
      </c>
    </row>
    <row r="140" spans="1:12" ht="12.75">
      <c r="A140" s="96" t="s">
        <v>79</v>
      </c>
      <c r="L140" s="143"/>
    </row>
    <row r="141" spans="1:12" ht="12.75">
      <c r="A141" s="96"/>
      <c r="L141" s="144"/>
    </row>
    <row r="142" ht="12.75">
      <c r="A142" s="89" t="s">
        <v>111</v>
      </c>
    </row>
    <row r="143" ht="12.75">
      <c r="A143" s="96"/>
    </row>
  </sheetData>
  <sheetProtection/>
  <mergeCells count="43">
    <mergeCell ref="B119:C119"/>
    <mergeCell ref="B120:C120"/>
    <mergeCell ref="B107:C107"/>
    <mergeCell ref="B108:C108"/>
    <mergeCell ref="B113:C113"/>
    <mergeCell ref="B114:C114"/>
    <mergeCell ref="B117:C117"/>
    <mergeCell ref="B109:C109"/>
    <mergeCell ref="B110:C110"/>
    <mergeCell ref="B111:C111"/>
    <mergeCell ref="B112:C112"/>
    <mergeCell ref="B101:C101"/>
    <mergeCell ref="B102:C102"/>
    <mergeCell ref="B103:C103"/>
    <mergeCell ref="B104:C104"/>
    <mergeCell ref="B105:C105"/>
    <mergeCell ref="B106:C106"/>
    <mergeCell ref="B100:C100"/>
    <mergeCell ref="B93:C93"/>
    <mergeCell ref="B94:C94"/>
    <mergeCell ref="B95:C95"/>
    <mergeCell ref="B96:C96"/>
    <mergeCell ref="B97:C97"/>
    <mergeCell ref="H77:I77"/>
    <mergeCell ref="H78:I78"/>
    <mergeCell ref="B79:C79"/>
    <mergeCell ref="B99:C99"/>
    <mergeCell ref="B98:C98"/>
    <mergeCell ref="B89:C89"/>
    <mergeCell ref="B90:C90"/>
    <mergeCell ref="B85:C85"/>
    <mergeCell ref="B86:C86"/>
    <mergeCell ref="B87:C87"/>
    <mergeCell ref="B88:C88"/>
    <mergeCell ref="B80:C80"/>
    <mergeCell ref="B118:C118"/>
    <mergeCell ref="B121:C121"/>
    <mergeCell ref="B81:C81"/>
    <mergeCell ref="B82:C82"/>
    <mergeCell ref="B83:C83"/>
    <mergeCell ref="B84:C84"/>
    <mergeCell ref="B91:C91"/>
    <mergeCell ref="B92:C92"/>
  </mergeCells>
  <hyperlinks>
    <hyperlink ref="I60" r:id="rId1" display="www.Mobile-Steuerberatung.de"/>
    <hyperlink ref="A60" r:id="rId2" display="http://juris.bundesfinanzhof.de/cgi-bin/rechtsprechung/document.py?Gericht=bfh&amp;Art=en&amp;sid=57f1c49525e11029edb15c20357b5ac5&amp;nr=20890&amp;pos=0&amp;anz=1"/>
  </hyperlinks>
  <printOptions/>
  <pageMargins left="0.787401575" right="0.787401575" top="0.984251969" bottom="0.984251969" header="0.4921259845" footer="0.492125984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2:I19"/>
  <sheetViews>
    <sheetView view="pageBreakPreview" zoomScale="120" zoomScaleSheetLayoutView="120" zoomScalePageLayoutView="0" workbookViewId="0" topLeftCell="A1">
      <selection activeCell="C22" sqref="C22"/>
    </sheetView>
  </sheetViews>
  <sheetFormatPr defaultColWidth="11.421875" defaultRowHeight="12.75"/>
  <cols>
    <col min="8" max="8" width="18.140625" style="0" customWidth="1"/>
    <col min="9" max="9" width="26.8515625" style="0" customWidth="1"/>
  </cols>
  <sheetData>
    <row r="2" spans="1:9" ht="12.75">
      <c r="A2" s="193" t="s">
        <v>72</v>
      </c>
      <c r="B2" s="194"/>
      <c r="C2" s="194"/>
      <c r="D2" s="194"/>
      <c r="E2" s="194"/>
      <c r="F2" s="194"/>
      <c r="G2" s="194"/>
      <c r="H2" s="194"/>
      <c r="I2" s="194"/>
    </row>
    <row r="3" spans="1:9" ht="12.75">
      <c r="A3" s="194"/>
      <c r="B3" s="194"/>
      <c r="C3" s="194"/>
      <c r="D3" s="194"/>
      <c r="E3" s="194"/>
      <c r="F3" s="194"/>
      <c r="G3" s="194"/>
      <c r="H3" s="194"/>
      <c r="I3" s="194"/>
    </row>
    <row r="4" spans="1:9" ht="12.75">
      <c r="A4" s="194"/>
      <c r="B4" s="194"/>
      <c r="C4" s="194"/>
      <c r="D4" s="194"/>
      <c r="E4" s="194"/>
      <c r="F4" s="194"/>
      <c r="G4" s="194"/>
      <c r="H4" s="194"/>
      <c r="I4" s="194"/>
    </row>
    <row r="5" spans="1:9" ht="12.75">
      <c r="A5" s="194"/>
      <c r="B5" s="194"/>
      <c r="C5" s="194"/>
      <c r="D5" s="194"/>
      <c r="E5" s="194"/>
      <c r="F5" s="194"/>
      <c r="G5" s="194"/>
      <c r="H5" s="194"/>
      <c r="I5" s="194"/>
    </row>
    <row r="6" spans="1:9" ht="12.75">
      <c r="A6" s="194"/>
      <c r="B6" s="194"/>
      <c r="C6" s="194"/>
      <c r="D6" s="194"/>
      <c r="E6" s="194"/>
      <c r="F6" s="194"/>
      <c r="G6" s="194"/>
      <c r="H6" s="194"/>
      <c r="I6" s="194"/>
    </row>
    <row r="7" spans="1:9" ht="12.75">
      <c r="A7" s="194"/>
      <c r="B7" s="194"/>
      <c r="C7" s="194"/>
      <c r="D7" s="194"/>
      <c r="E7" s="194"/>
      <c r="F7" s="194"/>
      <c r="G7" s="194"/>
      <c r="H7" s="194"/>
      <c r="I7" s="194"/>
    </row>
    <row r="8" spans="1:9" ht="12.75">
      <c r="A8" s="194"/>
      <c r="B8" s="194"/>
      <c r="C8" s="194"/>
      <c r="D8" s="194"/>
      <c r="E8" s="194"/>
      <c r="F8" s="194"/>
      <c r="G8" s="194"/>
      <c r="H8" s="194"/>
      <c r="I8" s="194"/>
    </row>
    <row r="9" spans="1:9" ht="12.75">
      <c r="A9" s="194"/>
      <c r="B9" s="194"/>
      <c r="C9" s="194"/>
      <c r="D9" s="194"/>
      <c r="E9" s="194"/>
      <c r="F9" s="194"/>
      <c r="G9" s="194"/>
      <c r="H9" s="194"/>
      <c r="I9" s="194"/>
    </row>
    <row r="10" spans="1:9" ht="12.75">
      <c r="A10" s="194"/>
      <c r="B10" s="194"/>
      <c r="C10" s="194"/>
      <c r="D10" s="194"/>
      <c r="E10" s="194"/>
      <c r="F10" s="194"/>
      <c r="G10" s="194"/>
      <c r="H10" s="194"/>
      <c r="I10" s="194"/>
    </row>
    <row r="11" spans="1:9" ht="12.75">
      <c r="A11" s="194"/>
      <c r="B11" s="194"/>
      <c r="C11" s="194"/>
      <c r="D11" s="194"/>
      <c r="E11" s="194"/>
      <c r="F11" s="194"/>
      <c r="G11" s="194"/>
      <c r="H11" s="194"/>
      <c r="I11" s="194"/>
    </row>
    <row r="12" spans="1:9" ht="12.75">
      <c r="A12" s="194"/>
      <c r="B12" s="194"/>
      <c r="C12" s="194"/>
      <c r="D12" s="194"/>
      <c r="E12" s="194"/>
      <c r="F12" s="194"/>
      <c r="G12" s="194"/>
      <c r="H12" s="194"/>
      <c r="I12" s="194"/>
    </row>
    <row r="13" spans="1:9" ht="12.75">
      <c r="A13" s="194"/>
      <c r="B13" s="194"/>
      <c r="C13" s="194"/>
      <c r="D13" s="194"/>
      <c r="E13" s="194"/>
      <c r="F13" s="194"/>
      <c r="G13" s="194"/>
      <c r="H13" s="194"/>
      <c r="I13" s="194"/>
    </row>
    <row r="14" spans="1:9" ht="12.75">
      <c r="A14" s="194"/>
      <c r="B14" s="194"/>
      <c r="C14" s="194"/>
      <c r="D14" s="194"/>
      <c r="E14" s="194"/>
      <c r="F14" s="194"/>
      <c r="G14" s="194"/>
      <c r="H14" s="194"/>
      <c r="I14" s="194"/>
    </row>
    <row r="15" spans="1:9" ht="12.75">
      <c r="A15" s="194"/>
      <c r="B15" s="194"/>
      <c r="C15" s="194"/>
      <c r="D15" s="194"/>
      <c r="E15" s="194"/>
      <c r="F15" s="194"/>
      <c r="G15" s="194"/>
      <c r="H15" s="194"/>
      <c r="I15" s="194"/>
    </row>
    <row r="16" spans="1:9" ht="12.75">
      <c r="A16" s="194"/>
      <c r="B16" s="194"/>
      <c r="C16" s="194"/>
      <c r="D16" s="194"/>
      <c r="E16" s="194"/>
      <c r="F16" s="194"/>
      <c r="G16" s="194"/>
      <c r="H16" s="194"/>
      <c r="I16" s="194"/>
    </row>
    <row r="17" spans="1:9" ht="12.75">
      <c r="A17" s="194"/>
      <c r="B17" s="194"/>
      <c r="C17" s="194"/>
      <c r="D17" s="194"/>
      <c r="E17" s="194"/>
      <c r="F17" s="194"/>
      <c r="G17" s="194"/>
      <c r="H17" s="194"/>
      <c r="I17" s="194"/>
    </row>
    <row r="18" spans="1:9" ht="12.75">
      <c r="A18" s="194"/>
      <c r="B18" s="194"/>
      <c r="C18" s="194"/>
      <c r="D18" s="194"/>
      <c r="E18" s="194"/>
      <c r="F18" s="194"/>
      <c r="G18" s="194"/>
      <c r="H18" s="194"/>
      <c r="I18" s="194"/>
    </row>
    <row r="19" spans="1:9" ht="12.75">
      <c r="A19" s="194"/>
      <c r="B19" s="194"/>
      <c r="C19" s="194"/>
      <c r="D19" s="194"/>
      <c r="E19" s="194"/>
      <c r="F19" s="194"/>
      <c r="G19" s="194"/>
      <c r="H19" s="194"/>
      <c r="I19" s="194"/>
    </row>
  </sheetData>
  <sheetProtection/>
  <mergeCells count="1">
    <mergeCell ref="A2:I19"/>
  </mergeCells>
  <printOptions/>
  <pageMargins left="0.787401575" right="0.787401575" top="0.984251969" bottom="0.984251969" header="0.4921259845" footer="0.4921259845"/>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Jared Daum</cp:lastModifiedBy>
  <dcterms:created xsi:type="dcterms:W3CDTF">1996-10-17T05:27:31Z</dcterms:created>
  <dcterms:modified xsi:type="dcterms:W3CDTF">2024-01-08T09:55:17Z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